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J:\HRM\ITS Share\Time Sheet Templates\2020-2021\"/>
    </mc:Choice>
  </mc:AlternateContent>
  <xr:revisionPtr revIDLastSave="0" documentId="13_ncr:1_{BBC13084-BD02-4C72-8C03-F47F4D9A26C2}" xr6:coauthVersionLast="45" xr6:coauthVersionMax="45" xr10:uidLastSave="{00000000-0000-0000-0000-000000000000}"/>
  <bookViews>
    <workbookView xWindow="-108" yWindow="-108" windowWidth="23256" windowHeight="12576" firstSheet="1" activeTab="1" xr2:uid="{00000000-000D-0000-FFFF-FFFF00000000}"/>
  </bookViews>
  <sheets>
    <sheet name="Payroll Schedule" sheetId="3" state="hidden" r:id="rId1"/>
    <sheet name="Previous June Split WK HRS" sheetId="4" r:id="rId2"/>
    <sheet name="June 22, 2020 - July 6, 2020" sheetId="2" r:id="rId3"/>
    <sheet name="July 7, 2020 - July 22, 2020" sheetId="5" r:id="rId4"/>
    <sheet name="July 23, 2020 - August 5, 2020" sheetId="6" r:id="rId5"/>
    <sheet name="Aug 6, 2020 - Aug 20, 2020" sheetId="7" r:id="rId6"/>
    <sheet name="Aug 21, 2020 - Sept 3, 2020" sheetId="8" r:id="rId7"/>
    <sheet name="Sept 4, 2020 - Sept 21, 2020" sheetId="9" r:id="rId8"/>
    <sheet name="Sept 22, 2020 - Oct 5, 2020" sheetId="10" r:id="rId9"/>
    <sheet name="Oct 6, 2020 - Oct 21, 2020" sheetId="11" r:id="rId10"/>
    <sheet name="Oct 22, 2020 - Nov 3, 2020" sheetId="12" r:id="rId11"/>
    <sheet name="Nov 4, 2020 - Nov 17, 2020" sheetId="13" r:id="rId12"/>
    <sheet name="Nov 18, 2020 - Dec 3, 2020" sheetId="14" r:id="rId13"/>
    <sheet name="Dec 4, 2020 - Dec 9, 2020" sheetId="15" r:id="rId14"/>
    <sheet name="Dec 10, 2020 - Jan 6, 2021" sheetId="16" r:id="rId15"/>
    <sheet name="Jan 7, 2021 - Jan 20, 2021" sheetId="17" r:id="rId16"/>
    <sheet name="Jan 21, 2021 - Feb 3, 2021" sheetId="18" r:id="rId17"/>
    <sheet name="Feb 4, 2021 - Feb 17, 2021" sheetId="19" r:id="rId18"/>
    <sheet name="Feb 18, 2021 - March 4, 2021" sheetId="20" r:id="rId19"/>
    <sheet name="March 5, 2021 - March 22, 2021" sheetId="21" r:id="rId20"/>
    <sheet name="March 23, 2021 - April 6, 2021" sheetId="22" r:id="rId21"/>
    <sheet name="April 7, 2021 - April 21, 2021" sheetId="23" r:id="rId22"/>
    <sheet name="April 22, 2021 - May 5, 2021" sheetId="24" r:id="rId23"/>
    <sheet name="May 6, 2021 - May 19, 2021" sheetId="25" r:id="rId24"/>
    <sheet name="May 20, 2021 - June 6, 2021" sheetId="26" r:id="rId25"/>
    <sheet name="June 7, 2021 - June 21, 2021" sheetId="27" r:id="rId26"/>
  </sheets>
  <definedNames>
    <definedName name="_xlnm.Print_Area" localSheetId="22">'April 22, 2021 - May 5, 2021'!$A$1:$I$42</definedName>
    <definedName name="_xlnm.Print_Area" localSheetId="21">'April 7, 2021 - April 21, 2021'!$A$1:$I$42</definedName>
    <definedName name="_xlnm.Print_Area" localSheetId="6">'Aug 21, 2020 - Sept 3, 2020'!$A$1:$I$42</definedName>
    <definedName name="_xlnm.Print_Area" localSheetId="5">'Aug 6, 2020 - Aug 20, 2020'!$A$1:$I$42</definedName>
    <definedName name="_xlnm.Print_Area" localSheetId="14">'Dec 10, 2020 - Jan 6, 2021'!$A$1:$I$42</definedName>
    <definedName name="_xlnm.Print_Area" localSheetId="13">'Dec 4, 2020 - Dec 9, 2020'!$A$1:$I$42</definedName>
    <definedName name="_xlnm.Print_Area" localSheetId="18">'Feb 18, 2021 - March 4, 2021'!$A$1:$I$42</definedName>
    <definedName name="_xlnm.Print_Area" localSheetId="17">'Feb 4, 2021 - Feb 17, 2021'!$A$1:$I$42</definedName>
    <definedName name="_xlnm.Print_Area" localSheetId="16">'Jan 21, 2021 - Feb 3, 2021'!$A$1:$I$42</definedName>
    <definedName name="_xlnm.Print_Area" localSheetId="15">'Jan 7, 2021 - Jan 20, 2021'!$A$1:$I$42</definedName>
    <definedName name="_xlnm.Print_Area" localSheetId="4">'July 23, 2020 - August 5, 2020'!$A$1:$I$42</definedName>
    <definedName name="_xlnm.Print_Area" localSheetId="3">'July 7, 2020 - July 22, 2020'!$A$1:$I$42</definedName>
    <definedName name="_xlnm.Print_Area" localSheetId="2">'June 22, 2020 - July 6, 2020'!$A$1:$I$42</definedName>
    <definedName name="_xlnm.Print_Area" localSheetId="25">'June 7, 2021 - June 21, 2021'!$A$1:$I$42</definedName>
    <definedName name="_xlnm.Print_Area" localSheetId="20">'March 23, 2021 - April 6, 2021'!$A$1:$I$42</definedName>
    <definedName name="_xlnm.Print_Area" localSheetId="19">'March 5, 2021 - March 22, 2021'!$A$1:$I$42</definedName>
    <definedName name="_xlnm.Print_Area" localSheetId="24">'May 20, 2021 - June 6, 2021'!$A$1:$I$42</definedName>
    <definedName name="_xlnm.Print_Area" localSheetId="23">'May 6, 2021 - May 19, 2021'!$A$1:$I$42</definedName>
    <definedName name="_xlnm.Print_Area" localSheetId="12">'Nov 18, 2020 - Dec 3, 2020'!$A$1:$I$42</definedName>
    <definedName name="_xlnm.Print_Area" localSheetId="11">'Nov 4, 2020 - Nov 17, 2020'!$A$1:$I$42</definedName>
    <definedName name="_xlnm.Print_Area" localSheetId="10">'Oct 22, 2020 - Nov 3, 2020'!$A$1:$I$42</definedName>
    <definedName name="_xlnm.Print_Area" localSheetId="9">'Oct 6, 2020 - Oct 21, 2020'!$A$1:$I$42</definedName>
    <definedName name="_xlnm.Print_Area" localSheetId="0">'Payroll Schedule'!$A$1:$L$40</definedName>
    <definedName name="_xlnm.Print_Area" localSheetId="1">Table1[#All]</definedName>
    <definedName name="_xlnm.Print_Area" localSheetId="8">'Sept 22, 2020 - Oct 5, 2020'!$A$1:$I$42</definedName>
    <definedName name="_xlnm.Print_Area" localSheetId="7">'Sept 4, 2020 - Sept 21, 2020'!$A$1:$I$42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2" l="1"/>
  <c r="K26" i="3" l="1"/>
  <c r="K23" i="3"/>
  <c r="K17" i="3"/>
  <c r="K14" i="3"/>
  <c r="K11" i="3"/>
  <c r="K9" i="3"/>
  <c r="K8" i="3"/>
  <c r="K6" i="3"/>
  <c r="B24" i="3" l="1"/>
  <c r="B26" i="3" s="1"/>
  <c r="B27" i="3" s="1"/>
  <c r="B29" i="3" s="1"/>
  <c r="B30" i="3" s="1"/>
  <c r="B32" i="3" s="1"/>
  <c r="B33" i="3" s="1"/>
  <c r="B35" i="3" s="1"/>
  <c r="B36" i="3" s="1"/>
  <c r="B38" i="3" s="1"/>
  <c r="B39" i="3" s="1"/>
  <c r="B8" i="3"/>
  <c r="B9" i="3" s="1"/>
  <c r="B11" i="3" s="1"/>
  <c r="B12" i="3" s="1"/>
  <c r="B14" i="3" s="1"/>
  <c r="B15" i="3" s="1"/>
  <c r="B17" i="3" s="1"/>
  <c r="B18" i="3" s="1"/>
  <c r="B20" i="3" s="1"/>
  <c r="B21" i="3" s="1"/>
  <c r="C37" i="27" l="1"/>
  <c r="D37" i="27" s="1"/>
  <c r="H29" i="27"/>
  <c r="I29" i="27" s="1"/>
  <c r="C29" i="27"/>
  <c r="D29" i="27" s="1"/>
  <c r="H21" i="27"/>
  <c r="I21" i="27" s="1"/>
  <c r="B10" i="27"/>
  <c r="B9" i="27"/>
  <c r="B8" i="27"/>
  <c r="C37" i="26"/>
  <c r="H29" i="26"/>
  <c r="I29" i="26" s="1"/>
  <c r="C29" i="26"/>
  <c r="H21" i="26"/>
  <c r="B10" i="26"/>
  <c r="B9" i="26"/>
  <c r="B8" i="26"/>
  <c r="C37" i="25"/>
  <c r="H29" i="25"/>
  <c r="I29" i="25" s="1"/>
  <c r="C29" i="25"/>
  <c r="H21" i="25"/>
  <c r="I21" i="25" s="1"/>
  <c r="B10" i="25"/>
  <c r="B9" i="25"/>
  <c r="B8" i="25"/>
  <c r="C37" i="24"/>
  <c r="C13" i="25" s="1"/>
  <c r="C21" i="25" s="1"/>
  <c r="D21" i="25" s="1"/>
  <c r="H29" i="24"/>
  <c r="I29" i="24" s="1"/>
  <c r="D29" i="24"/>
  <c r="C29" i="24"/>
  <c r="H21" i="24"/>
  <c r="I21" i="24" s="1"/>
  <c r="B10" i="24"/>
  <c r="B9" i="24"/>
  <c r="B8" i="24"/>
  <c r="C37" i="23"/>
  <c r="H29" i="23"/>
  <c r="I29" i="23" s="1"/>
  <c r="C29" i="23"/>
  <c r="D29" i="23" s="1"/>
  <c r="H21" i="23"/>
  <c r="B10" i="23"/>
  <c r="B9" i="23"/>
  <c r="B8" i="23"/>
  <c r="C37" i="22"/>
  <c r="H29" i="22"/>
  <c r="I29" i="22" s="1"/>
  <c r="C29" i="22"/>
  <c r="H21" i="22"/>
  <c r="I21" i="22" s="1"/>
  <c r="B10" i="22"/>
  <c r="B9" i="22"/>
  <c r="B8" i="22"/>
  <c r="C37" i="21"/>
  <c r="H29" i="21"/>
  <c r="I29" i="21" s="1"/>
  <c r="C29" i="21"/>
  <c r="D29" i="21" s="1"/>
  <c r="H21" i="21"/>
  <c r="B10" i="21"/>
  <c r="B9" i="21"/>
  <c r="B8" i="21"/>
  <c r="C37" i="20"/>
  <c r="H29" i="20"/>
  <c r="I29" i="20" s="1"/>
  <c r="C29" i="20"/>
  <c r="D29" i="20" s="1"/>
  <c r="H21" i="20"/>
  <c r="I21" i="20" s="1"/>
  <c r="B10" i="20"/>
  <c r="B9" i="20"/>
  <c r="B8" i="20"/>
  <c r="G10" i="19"/>
  <c r="C37" i="19"/>
  <c r="I29" i="19"/>
  <c r="H29" i="19"/>
  <c r="C29" i="19"/>
  <c r="H21" i="19"/>
  <c r="I21" i="19" s="1"/>
  <c r="B10" i="19"/>
  <c r="B9" i="19"/>
  <c r="B8" i="19"/>
  <c r="G10" i="18"/>
  <c r="C37" i="18"/>
  <c r="H29" i="18"/>
  <c r="I29" i="18" s="1"/>
  <c r="C29" i="18"/>
  <c r="H21" i="18"/>
  <c r="I21" i="18" s="1"/>
  <c r="B10" i="18"/>
  <c r="B9" i="18"/>
  <c r="B8" i="18"/>
  <c r="G10" i="17"/>
  <c r="C37" i="17"/>
  <c r="H29" i="17"/>
  <c r="I29" i="17" s="1"/>
  <c r="C29" i="17"/>
  <c r="D29" i="17" s="1"/>
  <c r="H21" i="17"/>
  <c r="I21" i="17" s="1"/>
  <c r="B10" i="17"/>
  <c r="B9" i="17"/>
  <c r="B8" i="17"/>
  <c r="G10" i="16"/>
  <c r="C37" i="16"/>
  <c r="D37" i="16" s="1"/>
  <c r="H29" i="16"/>
  <c r="C29" i="16"/>
  <c r="D29" i="16" s="1"/>
  <c r="H21" i="16"/>
  <c r="I21" i="16" s="1"/>
  <c r="B10" i="16"/>
  <c r="B9" i="16"/>
  <c r="B8" i="16"/>
  <c r="C37" i="15"/>
  <c r="D37" i="15" s="1"/>
  <c r="H29" i="15"/>
  <c r="I29" i="15" s="1"/>
  <c r="C29" i="15"/>
  <c r="H21" i="15"/>
  <c r="I21" i="15" s="1"/>
  <c r="B10" i="15"/>
  <c r="B9" i="15"/>
  <c r="B8" i="15"/>
  <c r="C37" i="14"/>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I21" i="11" s="1"/>
  <c r="B10" i="11"/>
  <c r="B9" i="11"/>
  <c r="B8" i="11"/>
  <c r="C37" i="10"/>
  <c r="D37" i="10" s="1"/>
  <c r="H29" i="10"/>
  <c r="I29" i="10" s="1"/>
  <c r="C29" i="10"/>
  <c r="D29" i="10" s="1"/>
  <c r="H21" i="10"/>
  <c r="I21" i="10" s="1"/>
  <c r="B10" i="10"/>
  <c r="B9" i="10"/>
  <c r="B8" i="10"/>
  <c r="C37" i="9"/>
  <c r="D37" i="9" s="1"/>
  <c r="H29" i="9"/>
  <c r="I29" i="9" s="1"/>
  <c r="C29" i="9"/>
  <c r="D29" i="9" s="1"/>
  <c r="H21" i="9"/>
  <c r="B10" i="9"/>
  <c r="B9" i="9"/>
  <c r="B8" i="9"/>
  <c r="C37" i="8"/>
  <c r="D37" i="8" s="1"/>
  <c r="H29" i="8"/>
  <c r="I29" i="8" s="1"/>
  <c r="C29" i="8"/>
  <c r="D29" i="8" s="1"/>
  <c r="H21" i="8"/>
  <c r="I21" i="8" s="1"/>
  <c r="B10" i="8"/>
  <c r="B9" i="8"/>
  <c r="B8" i="8"/>
  <c r="C37" i="7"/>
  <c r="H29" i="7"/>
  <c r="I29" i="7" s="1"/>
  <c r="C29" i="7"/>
  <c r="D29" i="7" s="1"/>
  <c r="H21" i="7"/>
  <c r="I21" i="7" s="1"/>
  <c r="B10" i="7"/>
  <c r="B9" i="7"/>
  <c r="B8" i="7"/>
  <c r="C37" i="6"/>
  <c r="H29" i="6"/>
  <c r="I29" i="6" s="1"/>
  <c r="C29" i="6"/>
  <c r="D29" i="6" s="1"/>
  <c r="H21" i="6"/>
  <c r="I21" i="6" s="1"/>
  <c r="B10" i="6"/>
  <c r="B9" i="6"/>
  <c r="B8" i="6"/>
  <c r="G10" i="5"/>
  <c r="B10" i="5"/>
  <c r="B9" i="5"/>
  <c r="B8" i="5"/>
  <c r="C37" i="5"/>
  <c r="H29" i="5"/>
  <c r="I29" i="5" s="1"/>
  <c r="C29" i="5"/>
  <c r="D29" i="5" s="1"/>
  <c r="H21" i="5"/>
  <c r="B9" i="4"/>
  <c r="G10" i="21"/>
  <c r="G10" i="6"/>
  <c r="G10" i="2"/>
  <c r="G8" i="2"/>
  <c r="I21" i="26" l="1"/>
  <c r="C13" i="27"/>
  <c r="C21" i="27" s="1"/>
  <c r="H30" i="27" s="1"/>
  <c r="I21" i="9"/>
  <c r="C13" i="10"/>
  <c r="C21" i="10" s="1"/>
  <c r="H30" i="10" s="1"/>
  <c r="D37" i="5"/>
  <c r="C13" i="6"/>
  <c r="C21" i="6" s="1"/>
  <c r="H30" i="6" s="1"/>
  <c r="D37" i="23"/>
  <c r="C13" i="24"/>
  <c r="C21" i="24" s="1"/>
  <c r="I21" i="21"/>
  <c r="C13" i="22"/>
  <c r="D37" i="7"/>
  <c r="C13" i="8"/>
  <c r="C21" i="8" s="1"/>
  <c r="H30" i="8" s="1"/>
  <c r="D37" i="6"/>
  <c r="C13" i="7"/>
  <c r="C21" i="7" s="1"/>
  <c r="H30" i="7" s="1"/>
  <c r="I21" i="5"/>
  <c r="G10" i="20"/>
  <c r="D37" i="26"/>
  <c r="D37" i="25"/>
  <c r="C13" i="26"/>
  <c r="C21" i="26" s="1"/>
  <c r="D21" i="26" s="1"/>
  <c r="D37" i="24"/>
  <c r="I21" i="23"/>
  <c r="D37" i="22"/>
  <c r="C13" i="23"/>
  <c r="C21" i="23" s="1"/>
  <c r="H30" i="23" s="1"/>
  <c r="D37" i="21"/>
  <c r="C21" i="22"/>
  <c r="D21" i="22" s="1"/>
  <c r="D37" i="20"/>
  <c r="C13" i="21"/>
  <c r="C21" i="21" s="1"/>
  <c r="H30" i="21" s="1"/>
  <c r="D37" i="19"/>
  <c r="C13" i="20"/>
  <c r="C21" i="20" s="1"/>
  <c r="D21" i="20" s="1"/>
  <c r="D37" i="18"/>
  <c r="C13" i="19"/>
  <c r="C21" i="19" s="1"/>
  <c r="D21" i="19" s="1"/>
  <c r="D37" i="17"/>
  <c r="C13" i="18"/>
  <c r="C21" i="18" s="1"/>
  <c r="D21" i="18" s="1"/>
  <c r="I29" i="16"/>
  <c r="C13" i="17"/>
  <c r="C21" i="17" s="1"/>
  <c r="D29" i="15"/>
  <c r="C13" i="16"/>
  <c r="C21" i="16" s="1"/>
  <c r="H30" i="16" s="1"/>
  <c r="D37" i="14"/>
  <c r="C13" i="15"/>
  <c r="C21" i="15" s="1"/>
  <c r="D37" i="13"/>
  <c r="C13" i="14"/>
  <c r="C21" i="14" s="1"/>
  <c r="D21" i="14" s="1"/>
  <c r="D37" i="12"/>
  <c r="C13" i="13"/>
  <c r="C21" i="13" s="1"/>
  <c r="H30" i="13" s="1"/>
  <c r="K9" i="4"/>
  <c r="H30" i="25"/>
  <c r="D37" i="11"/>
  <c r="C21" i="12"/>
  <c r="D21" i="12" s="1"/>
  <c r="C13" i="11"/>
  <c r="C21" i="11" s="1"/>
  <c r="H30" i="11" s="1"/>
  <c r="C13" i="9"/>
  <c r="C21" i="9" s="1"/>
  <c r="D21" i="9" s="1"/>
  <c r="D29" i="26"/>
  <c r="D29" i="25"/>
  <c r="I30" i="25" s="1"/>
  <c r="D29" i="22"/>
  <c r="D29" i="19"/>
  <c r="D29" i="18"/>
  <c r="D29" i="14"/>
  <c r="K8" i="4"/>
  <c r="K7" i="4"/>
  <c r="K6" i="4"/>
  <c r="K5" i="4"/>
  <c r="K4" i="4"/>
  <c r="K3" i="4"/>
  <c r="K2" i="4"/>
  <c r="D21" i="27" l="1"/>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L6" i="3"/>
  <c r="G9" i="5" s="1"/>
  <c r="L5" i="3"/>
  <c r="G9" i="2" s="1"/>
  <c r="L39" i="3"/>
  <c r="G9" i="27" s="1"/>
  <c r="L38" i="3"/>
  <c r="L36" i="3"/>
  <c r="L35" i="3"/>
  <c r="L33" i="3"/>
  <c r="G9" i="23" s="1"/>
  <c r="L32" i="3"/>
  <c r="L30" i="3"/>
  <c r="G9" i="21" s="1"/>
  <c r="L29" i="3"/>
  <c r="L27" i="3"/>
  <c r="L26" i="3"/>
  <c r="L24" i="3"/>
  <c r="L23" i="3"/>
  <c r="L21" i="3"/>
  <c r="G9" i="15" s="1"/>
  <c r="L20" i="3"/>
  <c r="L18" i="3"/>
  <c r="L17" i="3"/>
  <c r="L15" i="3"/>
  <c r="L14" i="3"/>
  <c r="L12" i="3"/>
  <c r="G9" i="9" s="1"/>
  <c r="L11" i="3"/>
  <c r="L9" i="3"/>
  <c r="L8" i="3"/>
  <c r="G8" i="6"/>
  <c r="K8" i="6" s="1"/>
  <c r="K14" i="6" s="1"/>
  <c r="A14" i="6" s="1"/>
  <c r="G8" i="5"/>
  <c r="K8" i="5" s="1"/>
  <c r="G9" i="13" l="1"/>
  <c r="K20" i="3"/>
  <c r="G8" i="14" s="1"/>
  <c r="K8" i="14" s="1"/>
  <c r="G8" i="16"/>
  <c r="K8" i="16" s="1"/>
  <c r="K14" i="16" s="1"/>
  <c r="A14" i="16" s="1"/>
  <c r="G8" i="10"/>
  <c r="K8" i="10" s="1"/>
  <c r="G8" i="7"/>
  <c r="K8" i="7" s="1"/>
  <c r="G9" i="6"/>
  <c r="K15" i="6" s="1"/>
  <c r="A15" i="6" s="1"/>
  <c r="G8" i="8"/>
  <c r="K8" i="8" s="1"/>
  <c r="G9" i="7"/>
  <c r="K15" i="3"/>
  <c r="G8" i="11" s="1"/>
  <c r="K8" i="11" s="1"/>
  <c r="G9" i="10"/>
  <c r="K24" i="3"/>
  <c r="G8" i="17" s="1"/>
  <c r="K8" i="17" s="1"/>
  <c r="G9" i="16"/>
  <c r="K30" i="3"/>
  <c r="G8" i="21" s="1"/>
  <c r="K8" i="21" s="1"/>
  <c r="G9" i="20"/>
  <c r="K39" i="3"/>
  <c r="G8" i="27" s="1"/>
  <c r="K8" i="27" s="1"/>
  <c r="G9" i="26"/>
  <c r="K14" i="5"/>
  <c r="A14" i="5" s="1"/>
  <c r="K12" i="3"/>
  <c r="G8" i="9" s="1"/>
  <c r="K8" i="9" s="1"/>
  <c r="G9" i="8"/>
  <c r="G8" i="12"/>
  <c r="K8" i="12" s="1"/>
  <c r="G9" i="11"/>
  <c r="K21" i="3"/>
  <c r="G8" i="15" s="1"/>
  <c r="K8" i="15" s="1"/>
  <c r="G9" i="14"/>
  <c r="G8" i="18"/>
  <c r="K8" i="18" s="1"/>
  <c r="G9" i="17"/>
  <c r="K35" i="3"/>
  <c r="G8" i="24" s="1"/>
  <c r="K8" i="24" s="1"/>
  <c r="K18" i="3"/>
  <c r="G8" i="13" s="1"/>
  <c r="K8" i="13" s="1"/>
  <c r="G9" i="12"/>
  <c r="K27" i="3"/>
  <c r="G8" i="19" s="1"/>
  <c r="K8" i="19" s="1"/>
  <c r="G9" i="18"/>
  <c r="K32" i="3"/>
  <c r="G8" i="22" s="1"/>
  <c r="K8" i="22" s="1"/>
  <c r="K36" i="3"/>
  <c r="G8" i="25" s="1"/>
  <c r="K8" i="25" s="1"/>
  <c r="G9" i="24"/>
  <c r="G10" i="8"/>
  <c r="K29" i="3"/>
  <c r="G8" i="20" s="1"/>
  <c r="K8" i="20" s="1"/>
  <c r="G9" i="19"/>
  <c r="K33" i="3"/>
  <c r="G8" i="23" s="1"/>
  <c r="K8" i="23" s="1"/>
  <c r="G9" i="22"/>
  <c r="K38" i="3"/>
  <c r="G8" i="26" s="1"/>
  <c r="K8" i="26" s="1"/>
  <c r="G9" i="25"/>
  <c r="G10" i="23"/>
  <c r="H29" i="2"/>
  <c r="I29" i="2" s="1"/>
  <c r="H21" i="2"/>
  <c r="I21" i="2" s="1"/>
  <c r="C37" i="2"/>
  <c r="C29" i="2"/>
  <c r="C21" i="2"/>
  <c r="K8" i="2"/>
  <c r="K14" i="2" s="1"/>
  <c r="A14" i="2" s="1"/>
  <c r="K15" i="16" l="1"/>
  <c r="A15" i="16" s="1"/>
  <c r="K16" i="16"/>
  <c r="A16" i="16" s="1"/>
  <c r="K16" i="6"/>
  <c r="A16" i="6" s="1"/>
  <c r="K14" i="10"/>
  <c r="A14" i="10" s="1"/>
  <c r="K15" i="5"/>
  <c r="A15" i="5" s="1"/>
  <c r="C13" i="5"/>
  <c r="C21" i="5" s="1"/>
  <c r="H30" i="5" s="1"/>
  <c r="K14" i="19"/>
  <c r="A14" i="19" s="1"/>
  <c r="K18" i="19"/>
  <c r="A18" i="19" s="1"/>
  <c r="K14" i="25"/>
  <c r="A14" i="25" s="1"/>
  <c r="K14" i="24"/>
  <c r="A14" i="24" s="1"/>
  <c r="K15" i="24"/>
  <c r="K14" i="15"/>
  <c r="A14" i="15" s="1"/>
  <c r="K14" i="9"/>
  <c r="A14" i="9" s="1"/>
  <c r="K14" i="27"/>
  <c r="A14" i="27" s="1"/>
  <c r="K14" i="17"/>
  <c r="A14" i="17" s="1"/>
  <c r="K15" i="17"/>
  <c r="A15"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6" i="5" l="1"/>
  <c r="A16" i="5" s="1"/>
  <c r="K15" i="12"/>
  <c r="K15" i="22"/>
  <c r="A15" i="22" s="1"/>
  <c r="K17" i="16"/>
  <c r="A17" i="16" s="1"/>
  <c r="K15" i="10"/>
  <c r="A15" i="10" s="1"/>
  <c r="K17" i="6"/>
  <c r="A17" i="6" s="1"/>
  <c r="K17" i="5"/>
  <c r="A17" i="5" s="1"/>
  <c r="K19" i="9"/>
  <c r="K20" i="9" s="1"/>
  <c r="K15" i="14"/>
  <c r="K15" i="20"/>
  <c r="A15" i="20" s="1"/>
  <c r="K19" i="19"/>
  <c r="D21" i="5"/>
  <c r="I30" i="5" s="1"/>
  <c r="K15" i="21"/>
  <c r="K16" i="21" s="1"/>
  <c r="K15" i="8"/>
  <c r="K16" i="8" s="1"/>
  <c r="K18" i="26"/>
  <c r="A18" i="26" s="1"/>
  <c r="A15" i="12"/>
  <c r="K16" i="12"/>
  <c r="K15" i="27"/>
  <c r="A15" i="27" s="1"/>
  <c r="K16" i="22"/>
  <c r="K16" i="17"/>
  <c r="K18" i="25"/>
  <c r="G10" i="10"/>
  <c r="K19" i="21"/>
  <c r="K15" i="11"/>
  <c r="G10" i="25"/>
  <c r="K15" i="25"/>
  <c r="K15" i="19"/>
  <c r="K18" i="7"/>
  <c r="K15" i="18"/>
  <c r="K15" i="7"/>
  <c r="K15" i="13"/>
  <c r="K15" i="26"/>
  <c r="K15" i="23"/>
  <c r="K15" i="9"/>
  <c r="K15" i="15"/>
  <c r="K16" i="24"/>
  <c r="A15" i="24"/>
  <c r="K18" i="20"/>
  <c r="K18" i="16"/>
  <c r="K16" i="2"/>
  <c r="K17" i="2" s="1"/>
  <c r="K18" i="2" s="1"/>
  <c r="K19" i="2" s="1"/>
  <c r="D29" i="2"/>
  <c r="D37" i="2"/>
  <c r="K16" i="10" l="1"/>
  <c r="A16" i="10" s="1"/>
  <c r="K18" i="6"/>
  <c r="A18" i="6" s="1"/>
  <c r="K18" i="5"/>
  <c r="K19" i="5" s="1"/>
  <c r="K19" i="26"/>
  <c r="K20" i="26" s="1"/>
  <c r="A15" i="21"/>
  <c r="K16" i="20"/>
  <c r="K17" i="20" s="1"/>
  <c r="A17" i="20" s="1"/>
  <c r="A15" i="14"/>
  <c r="K16" i="14"/>
  <c r="A16" i="12"/>
  <c r="K17" i="12"/>
  <c r="A19" i="9"/>
  <c r="A19" i="19"/>
  <c r="K20" i="19"/>
  <c r="A15" i="25"/>
  <c r="K16" i="25"/>
  <c r="A15" i="13"/>
  <c r="K16" i="13"/>
  <c r="K16" i="27"/>
  <c r="A15" i="8"/>
  <c r="A15" i="7"/>
  <c r="K16" i="7"/>
  <c r="A15" i="15"/>
  <c r="K16" i="15"/>
  <c r="K17" i="10"/>
  <c r="A15" i="23"/>
  <c r="K16" i="23"/>
  <c r="A15" i="19"/>
  <c r="K16" i="19"/>
  <c r="A15" i="11"/>
  <c r="K16" i="11"/>
  <c r="K22" i="9"/>
  <c r="A20" i="9"/>
  <c r="A18" i="25"/>
  <c r="K19" i="25"/>
  <c r="A16" i="17"/>
  <c r="K17" i="17"/>
  <c r="A16" i="21"/>
  <c r="K17" i="21"/>
  <c r="K17" i="22"/>
  <c r="A16" i="22"/>
  <c r="K17" i="27"/>
  <c r="A16" i="27"/>
  <c r="G10" i="27"/>
  <c r="G10" i="26"/>
  <c r="A16" i="24"/>
  <c r="K17" i="24"/>
  <c r="A15" i="26"/>
  <c r="K16" i="26"/>
  <c r="A19" i="21"/>
  <c r="K20" i="21"/>
  <c r="K19" i="15"/>
  <c r="A15" i="9"/>
  <c r="K16" i="9"/>
  <c r="A15" i="18"/>
  <c r="K16" i="18"/>
  <c r="A18" i="7"/>
  <c r="K19" i="7"/>
  <c r="G10" i="11"/>
  <c r="K17" i="8"/>
  <c r="A16" i="8"/>
  <c r="A18" i="20"/>
  <c r="K19" i="20"/>
  <c r="A18" i="16"/>
  <c r="K19" i="16"/>
  <c r="K19" i="6"/>
  <c r="A18" i="2"/>
  <c r="A16" i="2"/>
  <c r="A17" i="2"/>
  <c r="I30" i="2"/>
  <c r="K20" i="2"/>
  <c r="A19" i="2"/>
  <c r="A18" i="5" l="1"/>
  <c r="A17" i="12"/>
  <c r="K18" i="12"/>
  <c r="A19" i="26"/>
  <c r="A16" i="26"/>
  <c r="K17" i="26"/>
  <c r="A17" i="26" s="1"/>
  <c r="A17" i="21"/>
  <c r="K18" i="21"/>
  <c r="A18" i="21" s="1"/>
  <c r="A16" i="20"/>
  <c r="A16" i="15"/>
  <c r="K17" i="15"/>
  <c r="A16" i="14"/>
  <c r="K17" i="14"/>
  <c r="A17" i="8"/>
  <c r="K18" i="8"/>
  <c r="A16" i="7"/>
  <c r="K17" i="7"/>
  <c r="A17" i="7" s="1"/>
  <c r="K22" i="19"/>
  <c r="A20" i="19"/>
  <c r="K20" i="5"/>
  <c r="A19" i="5"/>
  <c r="A16" i="13"/>
  <c r="K17" i="13"/>
  <c r="A17" i="22"/>
  <c r="K18" i="22"/>
  <c r="A16" i="25"/>
  <c r="K17" i="25"/>
  <c r="A17" i="25" s="1"/>
  <c r="A16" i="18"/>
  <c r="K17" i="18"/>
  <c r="A17" i="10"/>
  <c r="K18" i="10"/>
  <c r="A17" i="27"/>
  <c r="K18" i="27"/>
  <c r="G10" i="12"/>
  <c r="A17" i="24"/>
  <c r="K18" i="24"/>
  <c r="A20" i="26"/>
  <c r="K22" i="26"/>
  <c r="A22" i="9"/>
  <c r="K23" i="9"/>
  <c r="K22" i="21"/>
  <c r="A20" i="21"/>
  <c r="A17" i="17"/>
  <c r="K18" i="17"/>
  <c r="A16" i="23"/>
  <c r="K17" i="23"/>
  <c r="A19" i="7"/>
  <c r="K20" i="7"/>
  <c r="A16" i="9"/>
  <c r="K17" i="9"/>
  <c r="K20" i="25"/>
  <c r="A19" i="25"/>
  <c r="A16" i="11"/>
  <c r="K17" i="11"/>
  <c r="A19" i="15"/>
  <c r="K20" i="15"/>
  <c r="K17" i="19"/>
  <c r="A17" i="19" s="1"/>
  <c r="A16" i="19"/>
  <c r="A19" i="20"/>
  <c r="K20" i="20"/>
  <c r="K20" i="16"/>
  <c r="A19" i="16"/>
  <c r="A19" i="6"/>
  <c r="K20" i="6"/>
  <c r="A20" i="2"/>
  <c r="K22" i="2"/>
  <c r="A22" i="2" s="1"/>
  <c r="A17" i="18" l="1"/>
  <c r="K18" i="18"/>
  <c r="A18" i="12"/>
  <c r="K19" i="12"/>
  <c r="A18" i="8"/>
  <c r="K19" i="8"/>
  <c r="A18" i="27"/>
  <c r="K19" i="27"/>
  <c r="A17" i="15"/>
  <c r="K18" i="15"/>
  <c r="A18" i="15" s="1"/>
  <c r="A17" i="14"/>
  <c r="K18" i="14"/>
  <c r="A17" i="13"/>
  <c r="K18" i="13"/>
  <c r="A18" i="10"/>
  <c r="K19" i="10"/>
  <c r="A17" i="9"/>
  <c r="K18" i="9"/>
  <c r="A18" i="9" s="1"/>
  <c r="K23" i="19"/>
  <c r="A22" i="19"/>
  <c r="K22" i="5"/>
  <c r="A20" i="5"/>
  <c r="A18" i="22"/>
  <c r="K19" i="22"/>
  <c r="K22" i="15"/>
  <c r="A20" i="15"/>
  <c r="A17" i="11"/>
  <c r="K18" i="11"/>
  <c r="K18" i="23"/>
  <c r="A17" i="23"/>
  <c r="A18" i="24"/>
  <c r="K19" i="24"/>
  <c r="K23" i="21"/>
  <c r="A22" i="21"/>
  <c r="A20" i="7"/>
  <c r="K22" i="7"/>
  <c r="A18" i="17"/>
  <c r="K19" i="17"/>
  <c r="K24" i="9"/>
  <c r="A23" i="9"/>
  <c r="A22" i="26"/>
  <c r="K23" i="26"/>
  <c r="A20" i="25"/>
  <c r="K22" i="25"/>
  <c r="G10" i="13"/>
  <c r="K22" i="20"/>
  <c r="A20" i="20"/>
  <c r="K22" i="16"/>
  <c r="A20" i="16"/>
  <c r="K22" i="6"/>
  <c r="A20" i="6"/>
  <c r="K23" i="2"/>
  <c r="A23" i="2" s="1"/>
  <c r="A18" i="18" l="1"/>
  <c r="K19" i="18"/>
  <c r="A19" i="12"/>
  <c r="K20" i="12"/>
  <c r="A19" i="8"/>
  <c r="K20" i="8"/>
  <c r="A19" i="27"/>
  <c r="K20" i="27"/>
  <c r="A18" i="14"/>
  <c r="K19" i="14"/>
  <c r="K19" i="13"/>
  <c r="A18" i="13"/>
  <c r="A18" i="11"/>
  <c r="K19" i="11"/>
  <c r="A19" i="10"/>
  <c r="K20" i="10"/>
  <c r="A23" i="19"/>
  <c r="K24" i="19"/>
  <c r="K23" i="5"/>
  <c r="A22" i="5"/>
  <c r="A19" i="22"/>
  <c r="K20" i="22"/>
  <c r="A18" i="23"/>
  <c r="K19" i="23"/>
  <c r="A22" i="25"/>
  <c r="K23" i="25"/>
  <c r="K24" i="26"/>
  <c r="A23" i="26"/>
  <c r="A19" i="17"/>
  <c r="K20" i="17"/>
  <c r="G10" i="15"/>
  <c r="G10" i="14"/>
  <c r="A22" i="7"/>
  <c r="K23" i="7"/>
  <c r="A19" i="24"/>
  <c r="K20" i="24"/>
  <c r="K25" i="9"/>
  <c r="A24" i="9"/>
  <c r="K24" i="21"/>
  <c r="A23" i="21"/>
  <c r="A22" i="15"/>
  <c r="K23" i="15"/>
  <c r="A22" i="20"/>
  <c r="K23" i="20"/>
  <c r="A22" i="16"/>
  <c r="K23" i="16"/>
  <c r="A22" i="6"/>
  <c r="K23" i="6"/>
  <c r="K24" i="2"/>
  <c r="A24" i="2" s="1"/>
  <c r="A19" i="18" l="1"/>
  <c r="K20" i="18"/>
  <c r="A20" i="12"/>
  <c r="K22" i="12"/>
  <c r="K22" i="8"/>
  <c r="A20" i="8"/>
  <c r="A20" i="27"/>
  <c r="K22" i="27"/>
  <c r="K20" i="14"/>
  <c r="A19" i="14"/>
  <c r="K20" i="13"/>
  <c r="A19" i="13"/>
  <c r="A19" i="11"/>
  <c r="K20" i="11"/>
  <c r="A20" i="10"/>
  <c r="K22" i="10"/>
  <c r="K25" i="19"/>
  <c r="A24" i="19"/>
  <c r="A23" i="5"/>
  <c r="K24" i="5"/>
  <c r="K22" i="22"/>
  <c r="A20" i="22"/>
  <c r="A19" i="23"/>
  <c r="K20" i="23"/>
  <c r="A23" i="15"/>
  <c r="K24" i="15"/>
  <c r="A20" i="24"/>
  <c r="K22" i="24"/>
  <c r="A25" i="9"/>
  <c r="K26" i="9"/>
  <c r="K25" i="26"/>
  <c r="A24" i="26"/>
  <c r="A23" i="7"/>
  <c r="K24" i="7"/>
  <c r="K22" i="17"/>
  <c r="A20" i="17"/>
  <c r="K24" i="25"/>
  <c r="A23" i="25"/>
  <c r="K25" i="21"/>
  <c r="A24" i="21"/>
  <c r="K24" i="20"/>
  <c r="A23" i="20"/>
  <c r="K24" i="16"/>
  <c r="A23" i="16"/>
  <c r="K24" i="6"/>
  <c r="A23" i="6"/>
  <c r="K25" i="2"/>
  <c r="A25" i="2" s="1"/>
  <c r="K22" i="18" l="1"/>
  <c r="A20" i="18"/>
  <c r="K23" i="12"/>
  <c r="A22" i="12"/>
  <c r="K23" i="8"/>
  <c r="A22" i="8"/>
  <c r="A22" i="27"/>
  <c r="K23" i="27"/>
  <c r="K22" i="14"/>
  <c r="A20" i="14"/>
  <c r="K22" i="13"/>
  <c r="A20" i="13"/>
  <c r="A20" i="11"/>
  <c r="K22" i="11"/>
  <c r="A22" i="10"/>
  <c r="K23" i="10"/>
  <c r="K26" i="19"/>
  <c r="A25" i="19"/>
  <c r="K25" i="5"/>
  <c r="A24" i="5"/>
  <c r="K22" i="23"/>
  <c r="A20" i="23"/>
  <c r="A22" i="22"/>
  <c r="K23" i="22"/>
  <c r="A26" i="9"/>
  <c r="K27" i="9"/>
  <c r="K23" i="24"/>
  <c r="A22" i="24"/>
  <c r="A22" i="17"/>
  <c r="K23" i="17"/>
  <c r="K26" i="26"/>
  <c r="A25" i="26"/>
  <c r="K25" i="7"/>
  <c r="A24" i="7"/>
  <c r="K25" i="15"/>
  <c r="A24" i="15"/>
  <c r="K26" i="21"/>
  <c r="A25" i="21"/>
  <c r="K25" i="25"/>
  <c r="A24" i="25"/>
  <c r="A24" i="20"/>
  <c r="K25" i="20"/>
  <c r="K25" i="16"/>
  <c r="A24" i="16"/>
  <c r="K25" i="6"/>
  <c r="A24" i="6"/>
  <c r="K26" i="2"/>
  <c r="A26" i="2" s="1"/>
  <c r="K23" i="18" l="1"/>
  <c r="A22" i="18"/>
  <c r="K24" i="12"/>
  <c r="A23" i="12"/>
  <c r="A23" i="8"/>
  <c r="K24" i="8"/>
  <c r="K24" i="27"/>
  <c r="A23" i="27"/>
  <c r="A22" i="14"/>
  <c r="K23" i="14"/>
  <c r="K23" i="13"/>
  <c r="A22" i="13"/>
  <c r="A22" i="11"/>
  <c r="K23" i="11"/>
  <c r="K24" i="10"/>
  <c r="A23" i="10"/>
  <c r="A26" i="19"/>
  <c r="K27" i="19"/>
  <c r="K26" i="5"/>
  <c r="A25" i="5"/>
  <c r="K24" i="22"/>
  <c r="A23" i="22"/>
  <c r="A22" i="23"/>
  <c r="K23" i="23"/>
  <c r="K24" i="17"/>
  <c r="A23" i="17"/>
  <c r="A26" i="21"/>
  <c r="K27" i="21"/>
  <c r="K26" i="15"/>
  <c r="A25" i="15"/>
  <c r="A23" i="24"/>
  <c r="K24" i="24"/>
  <c r="K28" i="9"/>
  <c r="A27" i="9"/>
  <c r="K26" i="25"/>
  <c r="A25" i="25"/>
  <c r="A25" i="7"/>
  <c r="K26" i="7"/>
  <c r="A26" i="26"/>
  <c r="K27" i="26"/>
  <c r="K26" i="20"/>
  <c r="A25" i="20"/>
  <c r="K26" i="16"/>
  <c r="A25" i="16"/>
  <c r="A25" i="6"/>
  <c r="K26" i="6"/>
  <c r="K27" i="2"/>
  <c r="A27" i="2" s="1"/>
  <c r="K24" i="18" l="1"/>
  <c r="A23" i="18"/>
  <c r="K25" i="12"/>
  <c r="A24" i="12"/>
  <c r="K25" i="8"/>
  <c r="A24" i="8"/>
  <c r="K25" i="27"/>
  <c r="A24" i="27"/>
  <c r="K24" i="14"/>
  <c r="A23" i="14"/>
  <c r="A23" i="13"/>
  <c r="K24" i="13"/>
  <c r="K24" i="11"/>
  <c r="A23" i="11"/>
  <c r="K25" i="10"/>
  <c r="A24" i="10"/>
  <c r="K28" i="19"/>
  <c r="A27" i="19"/>
  <c r="K27" i="5"/>
  <c r="A26" i="5"/>
  <c r="K24" i="23"/>
  <c r="A23" i="23"/>
  <c r="K25" i="22"/>
  <c r="A24" i="22"/>
  <c r="K28" i="26"/>
  <c r="A27" i="26"/>
  <c r="K28" i="21"/>
  <c r="A27" i="21"/>
  <c r="A26" i="25"/>
  <c r="K27" i="25"/>
  <c r="A26" i="7"/>
  <c r="K27" i="7"/>
  <c r="A24" i="24"/>
  <c r="K25" i="24"/>
  <c r="K30" i="9"/>
  <c r="A28" i="9"/>
  <c r="A26" i="15"/>
  <c r="K27" i="15"/>
  <c r="K25" i="17"/>
  <c r="A24" i="17"/>
  <c r="A26" i="20"/>
  <c r="K27" i="20"/>
  <c r="A26" i="16"/>
  <c r="K27" i="16"/>
  <c r="K27" i="6"/>
  <c r="A26" i="6"/>
  <c r="K28" i="2"/>
  <c r="A28" i="2" s="1"/>
  <c r="K25" i="18" l="1"/>
  <c r="A24" i="18"/>
  <c r="A25" i="12"/>
  <c r="K26" i="12"/>
  <c r="K26" i="8"/>
  <c r="A25" i="8"/>
  <c r="K26" i="27"/>
  <c r="A25" i="27"/>
  <c r="K25" i="14"/>
  <c r="A24" i="14"/>
  <c r="A24" i="13"/>
  <c r="K25" i="13"/>
  <c r="K25" i="11"/>
  <c r="A24" i="11"/>
  <c r="K26" i="10"/>
  <c r="A25" i="10"/>
  <c r="K30" i="19"/>
  <c r="A28" i="19"/>
  <c r="K28" i="5"/>
  <c r="A27" i="5"/>
  <c r="K26" i="22"/>
  <c r="A25" i="22"/>
  <c r="K25" i="23"/>
  <c r="A24" i="23"/>
  <c r="K26" i="17"/>
  <c r="A25" i="17"/>
  <c r="K30" i="21"/>
  <c r="A28" i="21"/>
  <c r="K28" i="15"/>
  <c r="A27" i="15"/>
  <c r="K26" i="24"/>
  <c r="A25" i="24"/>
  <c r="K28" i="7"/>
  <c r="A27" i="7"/>
  <c r="K28" i="25"/>
  <c r="A27" i="25"/>
  <c r="K31" i="9"/>
  <c r="A30" i="9"/>
  <c r="K30" i="26"/>
  <c r="A28" i="26"/>
  <c r="K28" i="20"/>
  <c r="A27" i="20"/>
  <c r="K28" i="16"/>
  <c r="A27" i="16"/>
  <c r="K28" i="6"/>
  <c r="A27" i="6"/>
  <c r="K30" i="2"/>
  <c r="A30" i="2" s="1"/>
  <c r="K26" i="18" l="1"/>
  <c r="A25" i="18"/>
  <c r="A26" i="12"/>
  <c r="K27" i="12"/>
  <c r="K27" i="8"/>
  <c r="A26" i="8"/>
  <c r="K27" i="27"/>
  <c r="A26" i="27"/>
  <c r="K26" i="14"/>
  <c r="A25" i="14"/>
  <c r="K26" i="13"/>
  <c r="A25" i="13"/>
  <c r="A25" i="11"/>
  <c r="K26" i="11"/>
  <c r="K27" i="10"/>
  <c r="A26" i="10"/>
  <c r="K31" i="19"/>
  <c r="A30" i="19"/>
  <c r="K30" i="5"/>
  <c r="A28" i="5"/>
  <c r="A25" i="23"/>
  <c r="K26" i="23"/>
  <c r="A26" i="22"/>
  <c r="K27" i="22"/>
  <c r="A30" i="26"/>
  <c r="K31" i="26"/>
  <c r="K30" i="25"/>
  <c r="A28" i="25"/>
  <c r="A26" i="24"/>
  <c r="K27" i="24"/>
  <c r="K31" i="21"/>
  <c r="A30" i="21"/>
  <c r="K32" i="9"/>
  <c r="A31" i="9"/>
  <c r="K30" i="7"/>
  <c r="A28" i="7"/>
  <c r="K30" i="15"/>
  <c r="A28" i="15"/>
  <c r="A26" i="17"/>
  <c r="K27" i="17"/>
  <c r="K30" i="20"/>
  <c r="A28" i="20"/>
  <c r="K30" i="16"/>
  <c r="A28" i="16"/>
  <c r="K30" i="6"/>
  <c r="A28" i="6"/>
  <c r="K31" i="2"/>
  <c r="A31" i="2" s="1"/>
  <c r="A26" i="18" l="1"/>
  <c r="K27" i="18"/>
  <c r="K28" i="12"/>
  <c r="A27" i="12"/>
  <c r="A27" i="8"/>
  <c r="K28" i="8"/>
  <c r="A27" i="27"/>
  <c r="K28" i="27"/>
  <c r="K27" i="14"/>
  <c r="A26" i="14"/>
  <c r="A26" i="13"/>
  <c r="K27" i="13"/>
  <c r="A26" i="11"/>
  <c r="K27" i="11"/>
  <c r="A27" i="10"/>
  <c r="K28" i="10"/>
  <c r="K32" i="19"/>
  <c r="A31" i="19"/>
  <c r="K31" i="5"/>
  <c r="A30" i="5"/>
  <c r="A26" i="23"/>
  <c r="K27" i="23"/>
  <c r="K28" i="22"/>
  <c r="A27" i="22"/>
  <c r="A27" i="24"/>
  <c r="K28" i="24"/>
  <c r="A30" i="7"/>
  <c r="K31" i="7"/>
  <c r="K28" i="17"/>
  <c r="A27" i="17"/>
  <c r="K32" i="26"/>
  <c r="A31" i="26"/>
  <c r="K31" i="15"/>
  <c r="A30" i="15"/>
  <c r="A32" i="9"/>
  <c r="K33" i="9"/>
  <c r="K32" i="21"/>
  <c r="A31" i="21"/>
  <c r="K31" i="25"/>
  <c r="A30" i="25"/>
  <c r="A30" i="20"/>
  <c r="K31" i="20"/>
  <c r="A30" i="16"/>
  <c r="K31" i="16"/>
  <c r="K31" i="6"/>
  <c r="A30" i="6"/>
  <c r="K32" i="2"/>
  <c r="A32" i="2" s="1"/>
  <c r="K28" i="18" l="1"/>
  <c r="A27" i="18"/>
  <c r="A28" i="12"/>
  <c r="K30" i="12"/>
  <c r="A28" i="8"/>
  <c r="K30" i="8"/>
  <c r="K30" i="27"/>
  <c r="A28" i="27"/>
  <c r="K28" i="14"/>
  <c r="A27" i="14"/>
  <c r="K28" i="13"/>
  <c r="A27" i="13"/>
  <c r="K28" i="11"/>
  <c r="A27" i="11"/>
  <c r="K30" i="10"/>
  <c r="A28" i="10"/>
  <c r="A32" i="19"/>
  <c r="K33" i="19"/>
  <c r="K32" i="5"/>
  <c r="A31" i="5"/>
  <c r="K30" i="22"/>
  <c r="A28" i="22"/>
  <c r="A27" i="23"/>
  <c r="K28" i="23"/>
  <c r="K34" i="9"/>
  <c r="A33" i="9"/>
  <c r="K32" i="7"/>
  <c r="A31" i="7"/>
  <c r="A28" i="24"/>
  <c r="K30" i="24"/>
  <c r="A32" i="21"/>
  <c r="K33" i="21"/>
  <c r="A32" i="26"/>
  <c r="K33" i="26"/>
  <c r="K32" i="25"/>
  <c r="A31" i="25"/>
  <c r="K32" i="15"/>
  <c r="A31" i="15"/>
  <c r="K30" i="17"/>
  <c r="A28" i="17"/>
  <c r="K32" i="20"/>
  <c r="A31" i="20"/>
  <c r="A31" i="16"/>
  <c r="K32" i="16"/>
  <c r="K32" i="6"/>
  <c r="A31" i="6"/>
  <c r="K33" i="2"/>
  <c r="A33" i="2" s="1"/>
  <c r="K30" i="18" l="1"/>
  <c r="A28" i="18"/>
  <c r="A30" i="12"/>
  <c r="K31" i="12"/>
  <c r="K31" i="8"/>
  <c r="A30" i="8"/>
  <c r="A30" i="27"/>
  <c r="K31" i="27"/>
  <c r="A28" i="14"/>
  <c r="K30" i="14"/>
  <c r="A28" i="13"/>
  <c r="K30" i="13"/>
  <c r="A28" i="11"/>
  <c r="K30" i="11"/>
  <c r="A30" i="10"/>
  <c r="K31" i="10"/>
  <c r="K34" i="19"/>
  <c r="A33" i="19"/>
  <c r="A32" i="5"/>
  <c r="K33" i="5"/>
  <c r="K30" i="23"/>
  <c r="A28" i="23"/>
  <c r="K31" i="22"/>
  <c r="A30" i="22"/>
  <c r="K34" i="21"/>
  <c r="A33" i="21"/>
  <c r="K31" i="24"/>
  <c r="A30" i="24"/>
  <c r="K31" i="17"/>
  <c r="A30" i="17"/>
  <c r="A32" i="25"/>
  <c r="K33" i="25"/>
  <c r="K34" i="26"/>
  <c r="A33" i="26"/>
  <c r="A32" i="15"/>
  <c r="K33" i="15"/>
  <c r="A32" i="7"/>
  <c r="K33" i="7"/>
  <c r="A34" i="9"/>
  <c r="K35" i="9"/>
  <c r="A32" i="20"/>
  <c r="K33" i="20"/>
  <c r="A32" i="16"/>
  <c r="K33" i="16"/>
  <c r="A32" i="6"/>
  <c r="K33" i="6"/>
  <c r="K34" i="2"/>
  <c r="A34" i="2" s="1"/>
  <c r="K31" i="18" l="1"/>
  <c r="A30" i="18"/>
  <c r="K32" i="12"/>
  <c r="A31" i="12"/>
  <c r="A31" i="8"/>
  <c r="K32" i="8"/>
  <c r="K32" i="27"/>
  <c r="A31" i="27"/>
  <c r="A30" i="14"/>
  <c r="K31" i="14"/>
  <c r="A30" i="13"/>
  <c r="K31" i="13"/>
  <c r="A30" i="11"/>
  <c r="K31" i="11"/>
  <c r="K32" i="10"/>
  <c r="A31" i="10"/>
  <c r="A34" i="19"/>
  <c r="K35" i="19"/>
  <c r="K34" i="5"/>
  <c r="A33" i="5"/>
  <c r="A31" i="22"/>
  <c r="K32" i="22"/>
  <c r="K31" i="23"/>
  <c r="A30" i="23"/>
  <c r="K36" i="9"/>
  <c r="A35" i="9"/>
  <c r="K34" i="25"/>
  <c r="A33" i="25"/>
  <c r="A34" i="21"/>
  <c r="K35" i="21"/>
  <c r="K34" i="7"/>
  <c r="A33" i="7"/>
  <c r="K34" i="15"/>
  <c r="A33" i="15"/>
  <c r="A34" i="26"/>
  <c r="K35" i="26"/>
  <c r="K32" i="17"/>
  <c r="A31" i="17"/>
  <c r="K32" i="24"/>
  <c r="A31" i="24"/>
  <c r="K34" i="20"/>
  <c r="A33" i="20"/>
  <c r="K34" i="16"/>
  <c r="A33" i="16"/>
  <c r="K34" i="6"/>
  <c r="A33" i="6"/>
  <c r="K35" i="2"/>
  <c r="A35" i="2" s="1"/>
  <c r="K32" i="18" l="1"/>
  <c r="A31" i="18"/>
  <c r="A32" i="12"/>
  <c r="K33" i="12"/>
  <c r="A32" i="8"/>
  <c r="K33" i="8"/>
  <c r="A32" i="27"/>
  <c r="K33" i="27"/>
  <c r="K32" i="14"/>
  <c r="A31" i="14"/>
  <c r="K32" i="13"/>
  <c r="A31" i="13"/>
  <c r="A31" i="11"/>
  <c r="K32" i="11"/>
  <c r="A32" i="10"/>
  <c r="K33" i="10"/>
  <c r="K36" i="19"/>
  <c r="A35" i="19"/>
  <c r="A34" i="5"/>
  <c r="K35" i="5"/>
  <c r="K32" i="23"/>
  <c r="A31" i="23"/>
  <c r="K33" i="22"/>
  <c r="A32" i="22"/>
  <c r="K36" i="21"/>
  <c r="A35" i="21"/>
  <c r="A32" i="17"/>
  <c r="K33" i="17"/>
  <c r="A34" i="25"/>
  <c r="K35" i="25"/>
  <c r="K36" i="26"/>
  <c r="A35" i="26"/>
  <c r="K33" i="24"/>
  <c r="A32" i="24"/>
  <c r="A34" i="15"/>
  <c r="K35" i="15"/>
  <c r="A34" i="7"/>
  <c r="K35" i="7"/>
  <c r="K38" i="9"/>
  <c r="A36" i="9"/>
  <c r="K35" i="20"/>
  <c r="A34" i="20"/>
  <c r="A34" i="16"/>
  <c r="K35" i="16"/>
  <c r="A34" i="6"/>
  <c r="K35" i="6"/>
  <c r="K36" i="2"/>
  <c r="A36" i="2" s="1"/>
  <c r="A32" i="18" l="1"/>
  <c r="K33" i="18"/>
  <c r="A33" i="12"/>
  <c r="K34" i="12"/>
  <c r="K34" i="8"/>
  <c r="A33" i="8"/>
  <c r="K34" i="27"/>
  <c r="A33" i="27"/>
  <c r="K33" i="14"/>
  <c r="A32" i="14"/>
  <c r="K33" i="13"/>
  <c r="A32" i="13"/>
  <c r="K33" i="11"/>
  <c r="A32" i="11"/>
  <c r="A33" i="10"/>
  <c r="K34" i="10"/>
  <c r="K38" i="19"/>
  <c r="A36" i="19"/>
  <c r="K36" i="5"/>
  <c r="A35" i="5"/>
  <c r="K34" i="22"/>
  <c r="A33" i="22"/>
  <c r="A32" i="23"/>
  <c r="K33" i="23"/>
  <c r="K36" i="7"/>
  <c r="A35" i="7"/>
  <c r="K39" i="9"/>
  <c r="F14" i="9"/>
  <c r="K34" i="24"/>
  <c r="A33" i="24"/>
  <c r="K38" i="21"/>
  <c r="A36" i="21"/>
  <c r="K36" i="15"/>
  <c r="A35" i="15"/>
  <c r="K36" i="25"/>
  <c r="A35" i="25"/>
  <c r="K34" i="17"/>
  <c r="A33" i="17"/>
  <c r="K38" i="26"/>
  <c r="A36" i="26"/>
  <c r="K36" i="20"/>
  <c r="A35" i="20"/>
  <c r="K36" i="16"/>
  <c r="A35" i="16"/>
  <c r="K36" i="6"/>
  <c r="A35" i="6"/>
  <c r="K38" i="2"/>
  <c r="F14" i="2" s="1"/>
  <c r="K34" i="18" l="1"/>
  <c r="A33" i="18"/>
  <c r="K35" i="12"/>
  <c r="A34" i="12"/>
  <c r="A34" i="8"/>
  <c r="K35" i="8"/>
  <c r="A34" i="27"/>
  <c r="K35" i="27"/>
  <c r="A33" i="14"/>
  <c r="K34" i="14"/>
  <c r="A33" i="13"/>
  <c r="K34" i="13"/>
  <c r="K34" i="11"/>
  <c r="A33" i="11"/>
  <c r="A34" i="10"/>
  <c r="K35" i="10"/>
  <c r="K39" i="19"/>
  <c r="F14" i="19"/>
  <c r="K38" i="5"/>
  <c r="A36" i="5"/>
  <c r="K34" i="23"/>
  <c r="A33" i="23"/>
  <c r="K35" i="22"/>
  <c r="A34" i="22"/>
  <c r="K39" i="26"/>
  <c r="F14" i="26"/>
  <c r="A34" i="17"/>
  <c r="K35" i="17"/>
  <c r="K38" i="15"/>
  <c r="A36" i="15"/>
  <c r="K39" i="21"/>
  <c r="F14" i="21"/>
  <c r="K35" i="24"/>
  <c r="A34" i="24"/>
  <c r="K38" i="25"/>
  <c r="A36" i="25"/>
  <c r="K40" i="9"/>
  <c r="F15" i="9"/>
  <c r="K38" i="7"/>
  <c r="A36" i="7"/>
  <c r="K38" i="20"/>
  <c r="A36" i="20"/>
  <c r="K38" i="16"/>
  <c r="A36" i="16"/>
  <c r="K38" i="6"/>
  <c r="A36" i="6"/>
  <c r="K39" i="2"/>
  <c r="F15" i="2" s="1"/>
  <c r="A34" i="18" l="1"/>
  <c r="K35" i="18"/>
  <c r="A35" i="12"/>
  <c r="K36" i="12"/>
  <c r="A35" i="8"/>
  <c r="K36" i="8"/>
  <c r="K36" i="27"/>
  <c r="A35" i="27"/>
  <c r="A34" i="14"/>
  <c r="K35" i="14"/>
  <c r="K35" i="13"/>
  <c r="A34" i="13"/>
  <c r="A34" i="11"/>
  <c r="K35" i="11"/>
  <c r="K36" i="10"/>
  <c r="A35" i="10"/>
  <c r="F15" i="19"/>
  <c r="K40" i="19"/>
  <c r="K39" i="5"/>
  <c r="F14" i="5"/>
  <c r="K36" i="22"/>
  <c r="A35" i="22"/>
  <c r="A34" i="23"/>
  <c r="K35" i="23"/>
  <c r="F14" i="7"/>
  <c r="K39" i="7"/>
  <c r="K39" i="15"/>
  <c r="F14" i="15"/>
  <c r="K40" i="26"/>
  <c r="F15" i="26"/>
  <c r="K36" i="17"/>
  <c r="A35" i="17"/>
  <c r="F16" i="9"/>
  <c r="K41" i="9"/>
  <c r="K39" i="25"/>
  <c r="F14" i="25"/>
  <c r="A35" i="24"/>
  <c r="K36" i="24"/>
  <c r="F15" i="21"/>
  <c r="K40" i="21"/>
  <c r="K39" i="20"/>
  <c r="F14" i="20"/>
  <c r="K39" i="16"/>
  <c r="F14" i="16"/>
  <c r="K39" i="6"/>
  <c r="F14" i="6"/>
  <c r="K40" i="2"/>
  <c r="F16" i="2" s="1"/>
  <c r="K36" i="18" l="1"/>
  <c r="A35" i="18"/>
  <c r="K38" i="12"/>
  <c r="A36" i="12"/>
  <c r="A36" i="8"/>
  <c r="K38" i="8"/>
  <c r="K38" i="27"/>
  <c r="A36" i="27"/>
  <c r="K36" i="14"/>
  <c r="A35" i="14"/>
  <c r="K36" i="13"/>
  <c r="A35" i="13"/>
  <c r="K36" i="11"/>
  <c r="A35" i="11"/>
  <c r="K38" i="10"/>
  <c r="A36" i="10"/>
  <c r="K41" i="19"/>
  <c r="F16" i="19"/>
  <c r="F15" i="5"/>
  <c r="K40" i="5"/>
  <c r="K36" i="23"/>
  <c r="A35" i="23"/>
  <c r="K38" i="22"/>
  <c r="A36" i="22"/>
  <c r="A36" i="24"/>
  <c r="K38" i="24"/>
  <c r="K40" i="7"/>
  <c r="F15" i="7"/>
  <c r="F15" i="25"/>
  <c r="K40" i="25"/>
  <c r="K38" i="17"/>
  <c r="A36" i="17"/>
  <c r="K41" i="26"/>
  <c r="F16" i="26"/>
  <c r="K41" i="21"/>
  <c r="F16" i="21"/>
  <c r="K42" i="9"/>
  <c r="F17" i="9"/>
  <c r="K40" i="15"/>
  <c r="F15" i="15"/>
  <c r="K40" i="20"/>
  <c r="F15" i="20"/>
  <c r="K40" i="16"/>
  <c r="F15" i="16"/>
  <c r="K40" i="6"/>
  <c r="F15" i="6"/>
  <c r="K41" i="2"/>
  <c r="F17" i="2" s="1"/>
  <c r="K38" i="18" l="1"/>
  <c r="A36" i="18"/>
  <c r="K39" i="12"/>
  <c r="F14" i="12"/>
  <c r="F14" i="8"/>
  <c r="K39" i="8"/>
  <c r="K39" i="27"/>
  <c r="F14" i="27"/>
  <c r="K38" i="14"/>
  <c r="A36" i="14"/>
  <c r="K38" i="13"/>
  <c r="A36" i="13"/>
  <c r="K38" i="11"/>
  <c r="A36" i="11"/>
  <c r="K39" i="10"/>
  <c r="F14" i="10"/>
  <c r="F17" i="19"/>
  <c r="K42" i="19"/>
  <c r="K41" i="5"/>
  <c r="F16" i="5"/>
  <c r="K39" i="22"/>
  <c r="F14" i="22"/>
  <c r="A36" i="23"/>
  <c r="K38" i="23"/>
  <c r="K41" i="25"/>
  <c r="F16" i="25"/>
  <c r="K41" i="15"/>
  <c r="F16" i="15"/>
  <c r="K43" i="9"/>
  <c r="F18" i="9"/>
  <c r="F17" i="26"/>
  <c r="K42" i="26"/>
  <c r="F16" i="7"/>
  <c r="K41" i="7"/>
  <c r="F14" i="24"/>
  <c r="K39" i="24"/>
  <c r="K42" i="21"/>
  <c r="F17" i="21"/>
  <c r="K39" i="17"/>
  <c r="F14" i="17"/>
  <c r="K41" i="20"/>
  <c r="F16" i="20"/>
  <c r="K41" i="16"/>
  <c r="F16" i="16"/>
  <c r="K41" i="6"/>
  <c r="F16" i="6"/>
  <c r="K42" i="2"/>
  <c r="F18" i="2" s="1"/>
  <c r="K39" i="18" l="1"/>
  <c r="F14" i="18"/>
  <c r="K40" i="12"/>
  <c r="F15" i="12"/>
  <c r="K40" i="8"/>
  <c r="F15" i="8"/>
  <c r="K40" i="27"/>
  <c r="F15" i="27"/>
  <c r="F14" i="14"/>
  <c r="K39" i="14"/>
  <c r="K39" i="13"/>
  <c r="F14" i="13"/>
  <c r="K39" i="11"/>
  <c r="F14" i="11"/>
  <c r="K40" i="10"/>
  <c r="F15" i="10"/>
  <c r="K43" i="19"/>
  <c r="F18" i="19"/>
  <c r="F17" i="5"/>
  <c r="K42" i="5"/>
  <c r="K39" i="23"/>
  <c r="F14" i="23"/>
  <c r="F15" i="22"/>
  <c r="K40" i="22"/>
  <c r="F15" i="24"/>
  <c r="K40" i="24"/>
  <c r="F17" i="7"/>
  <c r="K42" i="7"/>
  <c r="K43" i="21"/>
  <c r="F18" i="21"/>
  <c r="K43" i="26"/>
  <c r="F18" i="26"/>
  <c r="F15" i="17"/>
  <c r="K40" i="17"/>
  <c r="K44" i="9"/>
  <c r="F19" i="9"/>
  <c r="K42" i="15"/>
  <c r="F17" i="15"/>
  <c r="K42" i="25"/>
  <c r="F17" i="25"/>
  <c r="K42" i="20"/>
  <c r="F17" i="20"/>
  <c r="K42" i="16"/>
  <c r="F17" i="16"/>
  <c r="K42" i="6"/>
  <c r="F17" i="6"/>
  <c r="K43" i="2"/>
  <c r="F19" i="2" s="1"/>
  <c r="F15" i="18" l="1"/>
  <c r="K40" i="18"/>
  <c r="F16" i="12"/>
  <c r="K41" i="12"/>
  <c r="F16" i="8"/>
  <c r="K41" i="8"/>
  <c r="F16" i="27"/>
  <c r="K41" i="27"/>
  <c r="K40" i="14"/>
  <c r="F15" i="14"/>
  <c r="K40" i="13"/>
  <c r="F15" i="13"/>
  <c r="F15" i="11"/>
  <c r="K40" i="11"/>
  <c r="K41" i="10"/>
  <c r="F16" i="10"/>
  <c r="F19" i="19"/>
  <c r="K44" i="19"/>
  <c r="K43" i="5"/>
  <c r="F18" i="5"/>
  <c r="K41" i="22"/>
  <c r="F16" i="22"/>
  <c r="K40" i="23"/>
  <c r="F15" i="23"/>
  <c r="K41" i="17"/>
  <c r="F16" i="17"/>
  <c r="F16" i="24"/>
  <c r="K41" i="24"/>
  <c r="K43" i="25"/>
  <c r="F18" i="25"/>
  <c r="K46" i="9"/>
  <c r="F20" i="9"/>
  <c r="K43" i="7"/>
  <c r="F18" i="7"/>
  <c r="K43" i="15"/>
  <c r="F18" i="15"/>
  <c r="F19" i="26"/>
  <c r="K44" i="26"/>
  <c r="F19" i="21"/>
  <c r="K44" i="21"/>
  <c r="K43" i="20"/>
  <c r="F18" i="20"/>
  <c r="K43" i="16"/>
  <c r="F18" i="16"/>
  <c r="K43" i="6"/>
  <c r="F18" i="6"/>
  <c r="K44" i="2"/>
  <c r="F20" i="2" s="1"/>
  <c r="K41" i="18" l="1"/>
  <c r="F16" i="18"/>
  <c r="K42" i="12"/>
  <c r="F17" i="12"/>
  <c r="K42" i="8"/>
  <c r="F17" i="8"/>
  <c r="F17" i="27"/>
  <c r="K42" i="27"/>
  <c r="F16" i="14"/>
  <c r="K41" i="14"/>
  <c r="F16" i="13"/>
  <c r="K41" i="13"/>
  <c r="K41" i="11"/>
  <c r="F16" i="11"/>
  <c r="K42" i="10"/>
  <c r="F17" i="10"/>
  <c r="K46" i="19"/>
  <c r="F20" i="19"/>
  <c r="F19" i="5"/>
  <c r="K44" i="5"/>
  <c r="K41" i="23"/>
  <c r="F16" i="23"/>
  <c r="F17" i="22"/>
  <c r="K42" i="22"/>
  <c r="F19" i="7"/>
  <c r="K44" i="7"/>
  <c r="F19" i="25"/>
  <c r="K44" i="25"/>
  <c r="K42" i="17"/>
  <c r="F17" i="17"/>
  <c r="K46" i="21"/>
  <c r="F20" i="21"/>
  <c r="K46" i="26"/>
  <c r="F20" i="26"/>
  <c r="F17" i="24"/>
  <c r="K42" i="24"/>
  <c r="F19" i="15"/>
  <c r="K44" i="15"/>
  <c r="F22" i="9"/>
  <c r="K47" i="9"/>
  <c r="K44" i="20"/>
  <c r="F19" i="20"/>
  <c r="F19" i="16"/>
  <c r="K44" i="16"/>
  <c r="F19" i="6"/>
  <c r="K44" i="6"/>
  <c r="K46" i="2"/>
  <c r="F22" i="2" s="1"/>
  <c r="F17" i="18" l="1"/>
  <c r="K42" i="18"/>
  <c r="F18" i="12"/>
  <c r="K43" i="12"/>
  <c r="K43" i="8"/>
  <c r="F18" i="8"/>
  <c r="K43" i="27"/>
  <c r="F18" i="27"/>
  <c r="K42" i="14"/>
  <c r="F17" i="14"/>
  <c r="K42" i="13"/>
  <c r="F17" i="13"/>
  <c r="F17" i="11"/>
  <c r="K42" i="11"/>
  <c r="K43" i="10"/>
  <c r="F18" i="10"/>
  <c r="F22" i="19"/>
  <c r="K47" i="19"/>
  <c r="K46" i="5"/>
  <c r="F20" i="5"/>
  <c r="K43" i="22"/>
  <c r="F18" i="22"/>
  <c r="K42" i="23"/>
  <c r="F17" i="23"/>
  <c r="K48" i="9"/>
  <c r="F23" i="9"/>
  <c r="K46" i="15"/>
  <c r="F20" i="15"/>
  <c r="K46" i="25"/>
  <c r="F20" i="25"/>
  <c r="K46" i="7"/>
  <c r="F20" i="7"/>
  <c r="K47" i="26"/>
  <c r="F22" i="26"/>
  <c r="K43" i="17"/>
  <c r="F18" i="17"/>
  <c r="F18" i="24"/>
  <c r="K43" i="24"/>
  <c r="K47" i="21"/>
  <c r="F22" i="21"/>
  <c r="K46" i="20"/>
  <c r="F20" i="20"/>
  <c r="K46" i="16"/>
  <c r="F20" i="16"/>
  <c r="K46" i="6"/>
  <c r="F20" i="6"/>
  <c r="K47" i="2"/>
  <c r="F23" i="2" s="1"/>
  <c r="K43" i="18" l="1"/>
  <c r="F18" i="18"/>
  <c r="F19" i="12"/>
  <c r="K44" i="12"/>
  <c r="F19" i="8"/>
  <c r="K44" i="8"/>
  <c r="F19" i="27"/>
  <c r="K44" i="27"/>
  <c r="F18" i="14"/>
  <c r="K43" i="14"/>
  <c r="K43" i="13"/>
  <c r="F18" i="13"/>
  <c r="K43" i="11"/>
  <c r="F18" i="11"/>
  <c r="K44" i="10"/>
  <c r="F19" i="10"/>
  <c r="K48" i="19"/>
  <c r="F23" i="19"/>
  <c r="K47" i="5"/>
  <c r="F22" i="5"/>
  <c r="F18" i="23"/>
  <c r="K43" i="23"/>
  <c r="F19" i="22"/>
  <c r="K44" i="22"/>
  <c r="K48" i="26"/>
  <c r="F23" i="26"/>
  <c r="K47" i="25"/>
  <c r="F22" i="25"/>
  <c r="F24" i="9"/>
  <c r="K49" i="9"/>
  <c r="K44" i="24"/>
  <c r="F19" i="24"/>
  <c r="K48" i="21"/>
  <c r="F23" i="21"/>
  <c r="F19" i="17"/>
  <c r="K44" i="17"/>
  <c r="K47" i="7"/>
  <c r="F22" i="7"/>
  <c r="K47" i="15"/>
  <c r="F22" i="15"/>
  <c r="K47" i="20"/>
  <c r="F22" i="20"/>
  <c r="K47" i="16"/>
  <c r="F22" i="16"/>
  <c r="K47" i="6"/>
  <c r="F22" i="6"/>
  <c r="K48" i="2"/>
  <c r="F24" i="2" s="1"/>
  <c r="F19" i="18" l="1"/>
  <c r="K44" i="18"/>
  <c r="F20" i="12"/>
  <c r="K46" i="12"/>
  <c r="K46" i="8"/>
  <c r="F20" i="8"/>
  <c r="K46" i="27"/>
  <c r="F20" i="27"/>
  <c r="K44" i="14"/>
  <c r="F19" i="14"/>
  <c r="F19" i="13"/>
  <c r="K44" i="13"/>
  <c r="F19" i="11"/>
  <c r="K44" i="11"/>
  <c r="K46" i="10"/>
  <c r="F20" i="10"/>
  <c r="F24" i="19"/>
  <c r="K49" i="19"/>
  <c r="K48" i="5"/>
  <c r="F23" i="5"/>
  <c r="F19" i="23"/>
  <c r="K44" i="23"/>
  <c r="K46" i="22"/>
  <c r="F20" i="22"/>
  <c r="F25" i="9"/>
  <c r="K50" i="9"/>
  <c r="K48" i="7"/>
  <c r="F23" i="7"/>
  <c r="K46" i="24"/>
  <c r="F20" i="24"/>
  <c r="F24" i="26"/>
  <c r="K49" i="26"/>
  <c r="K46" i="17"/>
  <c r="F20" i="17"/>
  <c r="K48" i="15"/>
  <c r="F23" i="15"/>
  <c r="F24" i="21"/>
  <c r="K49" i="21"/>
  <c r="K48" i="25"/>
  <c r="F23" i="25"/>
  <c r="K48" i="20"/>
  <c r="F23" i="20"/>
  <c r="K48" i="16"/>
  <c r="F23" i="16"/>
  <c r="K48" i="6"/>
  <c r="F23" i="6"/>
  <c r="K49" i="2"/>
  <c r="F25" i="2" s="1"/>
  <c r="K46" i="18" l="1"/>
  <c r="F20" i="18"/>
  <c r="K47" i="12"/>
  <c r="F22" i="12"/>
  <c r="K47" i="8"/>
  <c r="F22" i="8"/>
  <c r="F22" i="27"/>
  <c r="K47" i="27"/>
  <c r="K46" i="14"/>
  <c r="F20" i="14"/>
  <c r="K46" i="13"/>
  <c r="F20" i="13"/>
  <c r="K46" i="11"/>
  <c r="F20" i="11"/>
  <c r="K47" i="10"/>
  <c r="F22" i="10"/>
  <c r="K50" i="19"/>
  <c r="F25" i="19"/>
  <c r="F24" i="5"/>
  <c r="K49" i="5"/>
  <c r="K47" i="22"/>
  <c r="F22" i="22"/>
  <c r="K46" i="23"/>
  <c r="F20" i="23"/>
  <c r="K50" i="21"/>
  <c r="F25" i="21"/>
  <c r="F26" i="9"/>
  <c r="K51" i="9"/>
  <c r="F24" i="25"/>
  <c r="K49" i="25"/>
  <c r="K47" i="24"/>
  <c r="F22" i="24"/>
  <c r="K50" i="26"/>
  <c r="F25" i="26"/>
  <c r="F24" i="15"/>
  <c r="K49" i="15"/>
  <c r="K47" i="17"/>
  <c r="F22" i="17"/>
  <c r="F24" i="7"/>
  <c r="K49" i="7"/>
  <c r="F24" i="20"/>
  <c r="K49" i="20"/>
  <c r="F24" i="16"/>
  <c r="K49" i="16"/>
  <c r="K49" i="6"/>
  <c r="F24" i="6"/>
  <c r="K50" i="2"/>
  <c r="F26" i="2" s="1"/>
  <c r="K47" i="18" l="1"/>
  <c r="F22" i="18"/>
  <c r="F23" i="12"/>
  <c r="K48" i="12"/>
  <c r="K48" i="8"/>
  <c r="F23" i="8"/>
  <c r="K48" i="27"/>
  <c r="F23" i="27"/>
  <c r="K47" i="14"/>
  <c r="F22" i="14"/>
  <c r="F22" i="13"/>
  <c r="K47" i="13"/>
  <c r="K47" i="11"/>
  <c r="F22" i="11"/>
  <c r="K48" i="10"/>
  <c r="F23" i="10"/>
  <c r="K51" i="19"/>
  <c r="F26" i="19"/>
  <c r="K50" i="5"/>
  <c r="F25" i="5"/>
  <c r="K47" i="23"/>
  <c r="F22" i="23"/>
  <c r="K48" i="22"/>
  <c r="F23" i="22"/>
  <c r="K50" i="7"/>
  <c r="F25" i="7"/>
  <c r="K50" i="15"/>
  <c r="F25" i="15"/>
  <c r="K50" i="25"/>
  <c r="F25" i="25"/>
  <c r="K51" i="26"/>
  <c r="F26" i="26"/>
  <c r="K51" i="21"/>
  <c r="F26" i="21"/>
  <c r="K52" i="9"/>
  <c r="F28" i="9" s="1"/>
  <c r="F27" i="9"/>
  <c r="K48" i="17"/>
  <c r="F23" i="17"/>
  <c r="K48" i="24"/>
  <c r="F23" i="24"/>
  <c r="K50" i="20"/>
  <c r="F25" i="20"/>
  <c r="K50" i="16"/>
  <c r="F25" i="16"/>
  <c r="K50" i="6"/>
  <c r="F25" i="6"/>
  <c r="K51" i="2"/>
  <c r="F27" i="2" s="1"/>
  <c r="K48" i="18" l="1"/>
  <c r="F23" i="18"/>
  <c r="F24" i="12"/>
  <c r="K49" i="12"/>
  <c r="F24" i="8"/>
  <c r="K49" i="8"/>
  <c r="F24" i="27"/>
  <c r="K49" i="27"/>
  <c r="K48" i="14"/>
  <c r="F23" i="14"/>
  <c r="K48" i="13"/>
  <c r="F23" i="13"/>
  <c r="K48" i="11"/>
  <c r="F23" i="11"/>
  <c r="F24" i="10"/>
  <c r="K49" i="10"/>
  <c r="K52" i="19"/>
  <c r="F28" i="19" s="1"/>
  <c r="F27" i="19"/>
  <c r="K51" i="5"/>
  <c r="F26" i="5"/>
  <c r="K49" i="22"/>
  <c r="F24" i="22"/>
  <c r="K48" i="23"/>
  <c r="F23" i="23"/>
  <c r="K52" i="21"/>
  <c r="F28" i="21" s="1"/>
  <c r="F27" i="21"/>
  <c r="K51" i="25"/>
  <c r="F26" i="25"/>
  <c r="F26" i="7"/>
  <c r="K51" i="7"/>
  <c r="F24" i="24"/>
  <c r="K49" i="24"/>
  <c r="F24" i="17"/>
  <c r="K49" i="17"/>
  <c r="K52" i="26"/>
  <c r="F28" i="26" s="1"/>
  <c r="F27" i="26"/>
  <c r="F26" i="15"/>
  <c r="K51" i="15"/>
  <c r="K51" i="20"/>
  <c r="F26" i="20"/>
  <c r="K51" i="16"/>
  <c r="F26" i="16"/>
  <c r="K51" i="6"/>
  <c r="F26" i="6"/>
  <c r="K52" i="2"/>
  <c r="F28" i="2" s="1"/>
  <c r="F24" i="18" l="1"/>
  <c r="K49" i="18"/>
  <c r="K50" i="12"/>
  <c r="F25" i="12"/>
  <c r="F25" i="8"/>
  <c r="K50" i="8"/>
  <c r="K50" i="27"/>
  <c r="F25" i="27"/>
  <c r="F24" i="14"/>
  <c r="K49" i="14"/>
  <c r="F24" i="13"/>
  <c r="K49" i="13"/>
  <c r="F24" i="11"/>
  <c r="K49" i="11"/>
  <c r="K50" i="10"/>
  <c r="F25" i="10"/>
  <c r="K52" i="5"/>
  <c r="F28" i="5" s="1"/>
  <c r="F27" i="5"/>
  <c r="F24" i="23"/>
  <c r="K49" i="23"/>
  <c r="K50" i="22"/>
  <c r="F25" i="22"/>
  <c r="F25" i="24"/>
  <c r="K50" i="24"/>
  <c r="K52" i="25"/>
  <c r="F28" i="25" s="1"/>
  <c r="F27" i="25"/>
  <c r="K52" i="15"/>
  <c r="F28" i="15" s="1"/>
  <c r="F27" i="15"/>
  <c r="K50" i="17"/>
  <c r="F25" i="17"/>
  <c r="F27" i="7"/>
  <c r="K52" i="7"/>
  <c r="F28" i="7" s="1"/>
  <c r="K52" i="20"/>
  <c r="F28" i="20" s="1"/>
  <c r="F27" i="20"/>
  <c r="K52" i="16"/>
  <c r="F28" i="16" s="1"/>
  <c r="F27" i="16"/>
  <c r="K52" i="6"/>
  <c r="F28" i="6" s="1"/>
  <c r="F27" i="6"/>
  <c r="K50" i="18" l="1"/>
  <c r="F25" i="18"/>
  <c r="F26" i="12"/>
  <c r="K51" i="12"/>
  <c r="K51" i="8"/>
  <c r="F26" i="8"/>
  <c r="F26" i="27"/>
  <c r="K51" i="27"/>
  <c r="K50" i="14"/>
  <c r="F25" i="14"/>
  <c r="K50" i="13"/>
  <c r="F25" i="13"/>
  <c r="K50" i="11"/>
  <c r="F25" i="11"/>
  <c r="K51" i="10"/>
  <c r="F26" i="10"/>
  <c r="K51" i="22"/>
  <c r="F26" i="22"/>
  <c r="K50" i="23"/>
  <c r="F25" i="23"/>
  <c r="K51" i="17"/>
  <c r="F26" i="17"/>
  <c r="K51" i="24"/>
  <c r="F26" i="24"/>
  <c r="K51" i="18" l="1"/>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18" l="1"/>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<sst xmlns="http://schemas.openxmlformats.org/spreadsheetml/2006/main" count="2656" uniqueCount="133">
  <si>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</si>
  <si>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</si>
  <si>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</si>
  <si>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</si>
  <si>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</si>
  <si>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</si>
  <si>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</si>
  <si>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</si>
  <si>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</si>
  <si>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</si>
  <si>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</si>
  <si>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</si>
  <si>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</si>
  <si>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</si>
  <si>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</si>
  <si>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</si>
  <si>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</si>
  <si>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</si>
  <si>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</si>
  <si>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</si>
  <si>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</si>
  <si>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</si>
  <si>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</si>
  <si>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</si>
  <si>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</si>
  <si>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</si>
  <si>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</si>
  <si>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</si>
  <si>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</si>
  <si>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</si>
  <si>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</si>
  <si>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</si>
  <si>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</si>
  <si>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</si>
  <si>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</si>
  <si>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</si>
  <si>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</si>
  <si>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</si>
  <si>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</si>
  <si>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</si>
  <si>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</si>
  <si>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</si>
  <si>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</si>
  <si>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</si>
  <si>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</si>
  <si>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</si>
  <si>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</si>
  <si>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</si>
  <si>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</si>
  <si>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</si>
  <si>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</si>
  <si>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</si>
  <si>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</si>
  <si>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</si>
  <si>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</si>
  <si>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</si>
  <si>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</si>
  <si>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</si>
  <si>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</si>
  <si>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</si>
  <si>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</si>
  <si>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</si>
  <si>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</si>
  <si>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</si>
  <si>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</si>
  <si>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</si>
  <si>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</si>
  <si>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</si>
  <si>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</si>
  <si>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</si>
  <si>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</si>
  <si>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</si>
  <si>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</si>
  <si>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</si>
  <si>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</si>
  <si>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</si>
  <si>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</si>
  <si>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</si>
  <si>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</si>
  <si>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</si>
  <si>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</si>
  <si>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</si>
  <si>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</si>
  <si>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</si>
  <si>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</si>
  <si>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</si>
  <si>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</si>
  <si>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</si>
  <si>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</si>
  <si>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Holiday 1/1 and 1/20/20</t>
  </si>
  <si>
    <t>.</t>
  </si>
  <si>
    <t>July 2020</t>
  </si>
  <si>
    <t>August 2020</t>
  </si>
  <si>
    <t>September 2020</t>
  </si>
  <si>
    <t>October 2020</t>
  </si>
  <si>
    <t>November 2020</t>
  </si>
  <si>
    <t>December 2020</t>
  </si>
  <si>
    <t>January 2021</t>
  </si>
  <si>
    <t>February 2021</t>
  </si>
  <si>
    <t>March 2021</t>
  </si>
  <si>
    <t>April 2021</t>
  </si>
  <si>
    <t>May 2021</t>
  </si>
  <si>
    <t>June 2021</t>
  </si>
  <si>
    <t>Holiday 7/3/20</t>
  </si>
  <si>
    <t>Holiday 9/7/20</t>
  </si>
  <si>
    <t>Holiday 11/26-11/27/20</t>
  </si>
  <si>
    <t>Holiday 12/23 -12/31/20</t>
  </si>
  <si>
    <t>Holiday 4/2/21</t>
  </si>
  <si>
    <t>Holiday 5/31/21</t>
  </si>
  <si>
    <t>6/14/-6/27</t>
  </si>
  <si>
    <t>6/28-7/11</t>
  </si>
  <si>
    <t>7/12-7/25</t>
  </si>
  <si>
    <t>7/26-8/8</t>
  </si>
  <si>
    <t>8/9-8/22</t>
  </si>
  <si>
    <t>8/23-9/5</t>
  </si>
  <si>
    <t>9/6-9/19</t>
  </si>
  <si>
    <t>9/20-10/3</t>
  </si>
  <si>
    <t>10/4-10/17</t>
  </si>
  <si>
    <t>10/18-10/31</t>
  </si>
  <si>
    <t>11/1-11/14</t>
  </si>
  <si>
    <t>11/15-11/28</t>
  </si>
  <si>
    <t>11/29-12/19</t>
  </si>
  <si>
    <t>12/20-1/2</t>
  </si>
  <si>
    <t>1/3-1/23</t>
  </si>
  <si>
    <t>1/24-2/6</t>
  </si>
  <si>
    <t>2/7-2/20</t>
  </si>
  <si>
    <t>2/21-3/6</t>
  </si>
  <si>
    <t>3/7-3/20</t>
  </si>
  <si>
    <t>3/21-4/3</t>
  </si>
  <si>
    <t>4/4-4/17</t>
  </si>
  <si>
    <t>4/18-5/8</t>
  </si>
  <si>
    <t>5/9-5/29</t>
  </si>
  <si>
    <t>5/30-6/19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</si>
</sst>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
      <patternFill patternType="solid">
        <fgColor rgb="FF5C0000"/>
        <bgColor indexed="64"/>
      </patternFill>
    </fill>
  </fills>
  <borders count="37">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s>
  <cellStyleXfs count="2">
    <xf numFmtId="0" fontId="0" fillId="0" borderId="0"/>
    <xf numFmtId="0" fontId="2" fillId="0" borderId="0"/>
  </cellStyleXfs>
  <cellXfs count="210">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Border="1" applyAlignment="1" applyProtection="1">
      <alignment horizontal="left" vertical="center"/>
      <protection hidden="1"/>
    </xf>
    <xf numFmtId="164" fontId="5" fillId="2" borderId="0" xfId="1" applyNumberFormat="1" applyFont="1" applyFill="1" applyBorder="1" applyAlignment="1" applyProtection="1">
      <protection hidden="1"/>
    </xf>
    <xf numFmtId="166" fontId="6" fillId="2" borderId="0" xfId="1" applyNumberFormat="1" applyFont="1" applyFill="1" applyBorder="1" applyAlignment="1" applyProtection="1">
      <alignment horizontal="left" vertical="center"/>
      <protection hidden="1"/>
    </xf>
    <xf numFmtId="0" fontId="0" fillId="0" borderId="0" xfId="0" applyBorder="1"/>
    <xf numFmtId="0" fontId="1" fillId="0" borderId="0" xfId="0" applyFont="1" applyBorder="1" applyAlignment="1">
      <alignment horizontal="center" vertical="top"/>
    </xf>
    <xf numFmtId="166" fontId="6" fillId="3" borderId="0" xfId="1" applyNumberFormat="1" applyFont="1" applyFill="1" applyBorder="1" applyAlignment="1" applyProtection="1">
      <alignment horizontal="left" vertical="center"/>
      <protection hidden="1"/>
    </xf>
    <xf numFmtId="0" fontId="6" fillId="3" borderId="0" xfId="1" applyFont="1" applyFill="1" applyBorder="1" applyAlignment="1" applyProtection="1">
      <alignment horizontal="left" vertical="center"/>
      <protection hidden="1"/>
    </xf>
    <xf numFmtId="165" fontId="6" fillId="3" borderId="0" xfId="1" applyNumberFormat="1" applyFont="1" applyFill="1" applyBorder="1" applyAlignment="1" applyProtection="1">
      <alignment horizontal="left" vertical="center"/>
      <protection hidden="1"/>
    </xf>
    <xf numFmtId="0" fontId="0" fillId="0" borderId="0" xfId="0" applyBorder="1" applyAlignment="1">
      <alignment horizontal="left"/>
    </xf>
    <xf numFmtId="0" fontId="5" fillId="2" borderId="0" xfId="1" applyFont="1" applyFill="1" applyBorder="1" applyAlignment="1">
      <alignment horizontal="left"/>
    </xf>
    <xf numFmtId="0" fontId="1" fillId="0" borderId="0" xfId="0" applyFont="1" applyBorder="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ont="1"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Font="1" applyBorder="1" applyAlignment="1" applyProtection="1">
      <alignment horizontal="left"/>
      <protection hidden="1"/>
    </xf>
    <xf numFmtId="166" fontId="0" fillId="0" borderId="6" xfId="0" applyNumberFormat="1" applyFont="1" applyBorder="1" applyAlignment="1" applyProtection="1">
      <alignment horizontal="left"/>
      <protection hidden="1"/>
    </xf>
    <xf numFmtId="0" fontId="0" fillId="6" borderId="9" xfId="0" applyFont="1" applyFill="1" applyBorder="1" applyProtection="1">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Alignment="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Border="1" applyAlignment="1" applyProtection="1">
      <alignment horizontal="left"/>
      <protection hidden="1"/>
    </xf>
    <xf numFmtId="0" fontId="5" fillId="2" borderId="0" xfId="1" applyFont="1" applyFill="1" applyBorder="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Border="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0" fontId="14" fillId="0" borderId="0" xfId="1" applyFont="1" applyFill="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0" fontId="16" fillId="0" borderId="0" xfId="0" applyFont="1" applyAlignment="1" applyProtection="1">
      <alignment horizontal="center" vertical="top" wrapText="1"/>
    </xf>
    <xf numFmtId="0" fontId="16" fillId="10" borderId="0" xfId="0" applyFont="1" applyFill="1" applyAlignment="1" applyProtection="1">
      <alignment horizontal="center" vertical="top" wrapText="1"/>
    </xf>
    <xf numFmtId="0" fontId="16" fillId="11" borderId="0" xfId="0" applyFont="1" applyFill="1" applyAlignment="1" applyProtection="1">
      <alignment horizontal="center" vertical="top" wrapText="1"/>
    </xf>
    <xf numFmtId="0" fontId="16" fillId="0" borderId="0" xfId="0" applyFont="1" applyAlignment="1">
      <alignment horizontal="center" vertical="top" wrapText="1"/>
    </xf>
    <xf numFmtId="0" fontId="17" fillId="0" borderId="0" xfId="0" applyFont="1" applyAlignment="1" applyProtection="1">
      <alignment vertical="top" wrapText="1"/>
      <protection locked="0"/>
    </xf>
    <xf numFmtId="0" fontId="17" fillId="10" borderId="0" xfId="0" applyFont="1" applyFill="1" applyAlignment="1" applyProtection="1">
      <alignment vertical="top" wrapText="1"/>
      <protection locked="0"/>
    </xf>
    <xf numFmtId="0" fontId="17" fillId="11" borderId="0" xfId="0" applyFont="1" applyFill="1" applyAlignment="1" applyProtection="1">
      <alignment vertical="top" wrapText="1"/>
      <protection locked="0"/>
    </xf>
    <xf numFmtId="0" fontId="17" fillId="0" borderId="0" xfId="0" applyFont="1" applyAlignment="1" applyProtection="1">
      <alignment vertical="top" wrapText="1"/>
    </xf>
    <xf numFmtId="0" fontId="17" fillId="0" borderId="0" xfId="0" applyFont="1" applyAlignment="1">
      <alignment vertical="top" wrapText="1"/>
    </xf>
    <xf numFmtId="167" fontId="17" fillId="0" borderId="0" xfId="0" applyNumberFormat="1" applyFont="1" applyAlignment="1">
      <alignment vertical="top" wrapText="1"/>
    </xf>
    <xf numFmtId="0" fontId="18" fillId="0" borderId="0" xfId="0" applyFont="1" applyAlignment="1" applyProtection="1">
      <alignment horizontal="center" vertical="top" wrapText="1"/>
    </xf>
    <xf numFmtId="0" fontId="18" fillId="0" borderId="0" xfId="0" applyFont="1" applyAlignment="1" applyProtection="1">
      <alignment vertical="top" wrapText="1"/>
    </xf>
    <xf numFmtId="0" fontId="19" fillId="0" borderId="0" xfId="0" applyFont="1" applyAlignment="1">
      <alignment vertical="top" wrapText="1"/>
    </xf>
    <xf numFmtId="49" fontId="13" fillId="0" borderId="22" xfId="0" applyNumberFormat="1" applyFont="1" applyBorder="1"/>
    <xf numFmtId="0" fontId="13" fillId="0" borderId="28" xfId="0" applyFont="1" applyBorder="1" applyAlignment="1">
      <alignment horizontal="center"/>
    </xf>
    <xf numFmtId="0" fontId="14" fillId="0" borderId="28" xfId="0" applyFont="1" applyFill="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0" fontId="14" fillId="0" borderId="30" xfId="0" applyFont="1" applyFill="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Fill="1" applyBorder="1" applyAlignment="1">
      <alignment horizontal="center"/>
    </xf>
    <xf numFmtId="16" fontId="14" fillId="0" borderId="30" xfId="0" applyNumberFormat="1" applyFont="1" applyFill="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0" fontId="17" fillId="0" borderId="0" xfId="0" applyNumberFormat="1" applyFont="1" applyAlignment="1" applyProtection="1">
      <alignment vertical="top" wrapText="1"/>
    </xf>
    <xf numFmtId="4" fontId="18" fillId="0" borderId="0" xfId="0" applyNumberFormat="1" applyFont="1" applyAlignment="1" applyProtection="1">
      <alignment horizontal="center" vertical="top" wrapText="1"/>
    </xf>
    <xf numFmtId="4" fontId="19" fillId="0" borderId="0" xfId="0" applyNumberFormat="1" applyFont="1" applyAlignment="1" applyProtection="1">
      <alignment vertical="top" wrapText="1"/>
      <protection locked="0"/>
    </xf>
    <xf numFmtId="4" fontId="19" fillId="0" borderId="0" xfId="0" applyNumberFormat="1" applyFont="1" applyAlignment="1">
      <alignment vertical="top" wrapText="1"/>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Alignment="1" applyProtection="1">
      <protection hidden="1"/>
    </xf>
    <xf numFmtId="4" fontId="0" fillId="0" borderId="8" xfId="0" applyNumberFormat="1" applyBorder="1" applyAlignment="1" applyProtection="1">
      <protection hidden="1"/>
    </xf>
    <xf numFmtId="0" fontId="0" fillId="6" borderId="7" xfId="0" applyFill="1" applyBorder="1" applyAlignment="1" applyProtection="1">
      <protection hidden="1"/>
    </xf>
    <xf numFmtId="0" fontId="0" fillId="0" borderId="8" xfId="0" applyFont="1" applyBorder="1" applyAlignment="1" applyProtection="1">
      <protection hidden="1"/>
    </xf>
    <xf numFmtId="4" fontId="0" fillId="0" borderId="8" xfId="0" applyNumberFormat="1" applyBorder="1" applyAlignment="1" applyProtection="1">
      <protection locked="0"/>
    </xf>
    <xf numFmtId="0" fontId="0" fillId="0" borderId="5" xfId="0" applyFont="1" applyBorder="1" applyAlignment="1" applyProtection="1">
      <protection hidden="1"/>
    </xf>
    <xf numFmtId="4" fontId="0" fillId="0" borderId="5" xfId="0" applyNumberFormat="1" applyBorder="1" applyAlignment="1" applyProtection="1">
      <protection locked="0"/>
    </xf>
    <xf numFmtId="4" fontId="0" fillId="0" borderId="5" xfId="0" applyNumberFormat="1" applyBorder="1" applyAlignment="1" applyProtection="1">
      <protection hidden="1"/>
    </xf>
    <xf numFmtId="0" fontId="0" fillId="0" borderId="6" xfId="0" applyFont="1" applyBorder="1" applyAlignment="1" applyProtection="1">
      <protection hidden="1"/>
    </xf>
    <xf numFmtId="4" fontId="0" fillId="0" borderId="6" xfId="0" applyNumberFormat="1" applyBorder="1" applyAlignment="1" applyProtection="1">
      <protection locked="0"/>
    </xf>
    <xf numFmtId="4" fontId="0" fillId="0" borderId="6" xfId="0" applyNumberFormat="1" applyBorder="1" applyAlignment="1" applyProtection="1">
      <protection hidden="1"/>
    </xf>
    <xf numFmtId="0" fontId="1" fillId="6" borderId="9" xfId="0" applyFont="1" applyFill="1" applyBorder="1" applyAlignment="1" applyProtection="1">
      <protection hidden="1"/>
    </xf>
    <xf numFmtId="0" fontId="0" fillId="6" borderId="9" xfId="0" applyFont="1" applyFill="1" applyBorder="1" applyAlignment="1" applyProtection="1">
      <protection hidden="1"/>
    </xf>
    <xf numFmtId="4" fontId="1" fillId="6" borderId="9" xfId="0" applyNumberFormat="1" applyFont="1" applyFill="1" applyBorder="1" applyAlignment="1" applyProtection="1">
      <protection hidden="1"/>
    </xf>
    <xf numFmtId="0" fontId="1" fillId="6" borderId="7" xfId="0" applyFont="1" applyFill="1" applyBorder="1" applyAlignment="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0" fontId="0" fillId="6" borderId="9" xfId="0" applyFill="1" applyBorder="1" applyAlignment="1" applyProtection="1">
      <protection hidden="1"/>
    </xf>
    <xf numFmtId="0" fontId="0" fillId="6" borderId="14" xfId="0" applyFill="1" applyBorder="1" applyAlignment="1" applyProtection="1">
      <protection hidden="1"/>
    </xf>
    <xf numFmtId="4" fontId="5" fillId="2" borderId="8" xfId="1" applyNumberFormat="1" applyFont="1" applyFill="1" applyBorder="1" applyAlignment="1" applyProtection="1">
      <protection hidden="1"/>
    </xf>
    <xf numFmtId="4" fontId="0" fillId="0" borderId="5" xfId="0" applyNumberFormat="1" applyBorder="1" applyAlignment="1" applyProtection="1"/>
    <xf numFmtId="4" fontId="0" fillId="0" borderId="6" xfId="0" applyNumberFormat="1" applyBorder="1" applyAlignment="1" applyProtection="1"/>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ont="1"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0" borderId="30" xfId="0" applyFont="1" applyFill="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4" fontId="0" fillId="0" borderId="5" xfId="0" applyNumberFormat="1" applyBorder="1" applyAlignment="1" applyProtection="1">
      <protection locked="0" hidden="1"/>
    </xf>
    <xf numFmtId="4" fontId="0" fillId="0" borderId="6" xfId="0" applyNumberFormat="1" applyBorder="1" applyAlignment="1" applyProtection="1">
      <protection locked="0" hidden="1"/>
    </xf>
    <xf numFmtId="4" fontId="0" fillId="0" borderId="8" xfId="0" applyNumberFormat="1" applyBorder="1" applyAlignment="1" applyProtection="1"/>
    <xf numFmtId="168" fontId="12" fillId="15" borderId="36" xfId="0" applyNumberFormat="1" applyFont="1" applyFill="1" applyBorder="1" applyAlignment="1">
      <alignment horizontal="center" vertical="center"/>
    </xf>
    <xf numFmtId="4" fontId="0" fillId="0" borderId="8" xfId="0" applyNumberFormat="1" applyBorder="1" applyAlignment="1" applyProtection="1">
      <protection locked="0" hidden="1"/>
    </xf>
    <xf numFmtId="167" fontId="5" fillId="2" borderId="8" xfId="1" applyNumberFormat="1" applyFont="1" applyFill="1" applyBorder="1" applyAlignment="1" applyProtection="1">
      <protection hidden="1"/>
    </xf>
    <xf numFmtId="0" fontId="12" fillId="7" borderId="21" xfId="1" applyFont="1" applyFill="1" applyBorder="1" applyAlignment="1">
      <alignment horizontal="center"/>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Border="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92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0" hidden="0"/>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0"/>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922" dataDxfId="921">
  <autoFilter ref="A1:K9" xr:uid="{00000000-0009-0000-0100-000001000000}"/>
  <tableColumns count="11">
    <tableColumn id="1" xr3:uid="{00000000-0010-0000-0000-000001000000}" name="Day of The Week" dataDxfId="920"/>
    <tableColumn id="2" xr3:uid="{00000000-0010-0000-0000-000002000000}" name="Actual Hours Worked" dataDxfId="919"/>
    <tableColumn id="3" xr3:uid="{00000000-0010-0000-0000-000003000000}" name="Compensatory Time Used" dataDxfId="918"/>
    <tableColumn id="4" xr3:uid="{00000000-0010-0000-0000-000004000000}" name="Holiday" dataDxfId="917"/>
    <tableColumn id="5" xr3:uid="{00000000-0010-0000-0000-000005000000}" name="Medical Leave" dataDxfId="916"/>
    <tableColumn id="6" xr3:uid="{00000000-0010-0000-0000-000006000000}" name="Personal Leave" dataDxfId="915"/>
    <tableColumn id="7" xr3:uid="{00000000-0010-0000-0000-000007000000}" name="Administrative Closing/Leave" dataDxfId="914"/>
    <tableColumn id="8" xr3:uid="{00000000-0010-0000-0000-000008000000}" name="Jury Duty" dataDxfId="913"/>
    <tableColumn id="9" xr3:uid="{00000000-0010-0000-0000-000009000000}" name="Military Leave" dataDxfId="912"/>
    <tableColumn id="10" xr3:uid="{00000000-0010-0000-0000-00000A000000}" name="Leave Without Pay" dataDxfId="911"/>
    <tableColumn id="11" xr3:uid="{00000000-0010-0000-0000-00000B000000}" name="Totals" dataDxfId="910">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zoomScaleNormal="100" zoomScalePageLayoutView="115" workbookViewId="0">
      <pane ySplit="3" topLeftCell="A4" activePane="bottomLeft" state="frozen"/>
      <selection pane="bottomLeft" activeCell="L24" sqref="L24"/>
    </sheetView>
  </sheetViews>
  <sheetFormatPr defaultColWidth="9.125" defaultRowHeight="12" x14ac:dyDescent="0.25"/>
  <cols>
    <col min="1" max="1" width="22.125" style="44" bestFit="1" customWidth="1"/>
    <col min="2" max="2" width="4.375" style="44" bestFit="1" customWidth="1"/>
    <col min="3" max="3" width="11.875" style="79" bestFit="1" customWidth="1"/>
    <col min="4" max="4" width="21.125" style="76" bestFit="1" customWidth="1"/>
    <col min="5" max="5" width="17.625" style="76" bestFit="1" customWidth="1"/>
    <col min="6" max="6" width="6.875" style="76" customWidth="1"/>
    <col min="7" max="7" width="10.125" style="76" bestFit="1" customWidth="1"/>
    <col min="8" max="8" width="26.625" style="79" bestFit="1" customWidth="1"/>
    <col min="9" max="9" width="28" style="79" bestFit="1" customWidth="1"/>
    <col min="10" max="10" width="0.875" style="79" customWidth="1"/>
    <col min="11" max="11" width="26.625" style="79" bestFit="1" customWidth="1"/>
    <col min="12" max="12" width="28.125" style="79" bestFit="1" customWidth="1"/>
    <col min="13" max="16384" width="9.125" style="44"/>
  </cols>
  <sheetData>
    <row r="1" spans="1:12" ht="13.2" thickTop="1" thickBot="1" x14ac:dyDescent="0.3">
      <c r="A1" s="41" t="s">
        <v>33</v>
      </c>
      <c r="B1" s="41" t="s">
        <v>34</v>
      </c>
      <c r="C1" s="41" t="s">
        <v>35</v>
      </c>
      <c r="D1" s="42" t="s">
        <v>36</v>
      </c>
      <c r="E1" s="41" t="s">
        <v>37</v>
      </c>
      <c r="F1" s="41" t="s">
        <v>38</v>
      </c>
      <c r="G1" s="112" t="s">
        <v>39</v>
      </c>
      <c r="H1" s="41" t="s">
        <v>40</v>
      </c>
      <c r="I1" s="41"/>
      <c r="J1" s="43"/>
      <c r="K1" s="175" t="s">
        <v>41</v>
      </c>
      <c r="L1" s="175"/>
    </row>
    <row r="2" spans="1:12" x14ac:dyDescent="0.25">
      <c r="A2" s="45"/>
      <c r="B2" s="46" t="s">
        <v>42</v>
      </c>
      <c r="C2" s="47" t="s">
        <v>43</v>
      </c>
      <c r="D2" s="48" t="s">
        <v>44</v>
      </c>
      <c r="E2" s="49" t="s">
        <v>45</v>
      </c>
      <c r="F2" s="49" t="s">
        <v>46</v>
      </c>
      <c r="G2" s="113" t="s">
        <v>47</v>
      </c>
      <c r="H2" s="49" t="s">
        <v>47</v>
      </c>
      <c r="I2" s="49" t="s">
        <v>48</v>
      </c>
      <c r="J2" s="50"/>
      <c r="K2" s="46" t="s">
        <v>49</v>
      </c>
      <c r="L2" s="51" t="s">
        <v>50</v>
      </c>
    </row>
    <row r="3" spans="1:12" ht="16.2" customHeight="1" thickBot="1" x14ac:dyDescent="0.3">
      <c r="A3" s="52"/>
      <c r="B3" s="52"/>
      <c r="C3" s="115"/>
      <c r="D3" s="54" t="s">
        <v>51</v>
      </c>
      <c r="E3" s="53" t="s">
        <v>52</v>
      </c>
      <c r="F3" s="53"/>
      <c r="G3" s="114"/>
      <c r="H3" s="53"/>
      <c r="I3" s="53"/>
      <c r="J3" s="116"/>
      <c r="K3" s="117"/>
      <c r="L3" s="118"/>
    </row>
    <row r="4" spans="1:12" ht="12.6" thickTop="1" x14ac:dyDescent="0.25">
      <c r="A4" s="55"/>
      <c r="B4" s="55"/>
      <c r="C4" s="63"/>
      <c r="D4" s="56"/>
      <c r="E4" s="56"/>
      <c r="F4" s="50"/>
      <c r="G4" s="57"/>
      <c r="H4" s="58"/>
      <c r="I4" s="59"/>
      <c r="J4" s="60"/>
      <c r="K4" s="61"/>
      <c r="L4" s="62"/>
    </row>
    <row r="5" spans="1:12" x14ac:dyDescent="0.25">
      <c r="A5" s="93" t="s">
        <v>91</v>
      </c>
      <c r="B5" s="94">
        <v>13</v>
      </c>
      <c r="C5" s="163" t="s">
        <v>53</v>
      </c>
      <c r="D5" s="159">
        <v>44004</v>
      </c>
      <c r="E5" s="95" t="s">
        <v>109</v>
      </c>
      <c r="F5" s="96">
        <v>2</v>
      </c>
      <c r="G5" s="172">
        <v>43652</v>
      </c>
      <c r="H5" s="119">
        <v>44019</v>
      </c>
      <c r="I5" s="120">
        <v>44027</v>
      </c>
      <c r="J5" s="63"/>
      <c r="K5" s="64">
        <v>44004</v>
      </c>
      <c r="L5" s="65">
        <f t="shared" ref="L5" si="0">H5-1</f>
        <v>44018</v>
      </c>
    </row>
    <row r="6" spans="1:12" ht="12.6" thickBot="1" x14ac:dyDescent="0.3">
      <c r="A6" s="97" t="s">
        <v>103</v>
      </c>
      <c r="B6" s="98">
        <v>14</v>
      </c>
      <c r="C6" s="164" t="s">
        <v>54</v>
      </c>
      <c r="D6" s="160">
        <v>44020</v>
      </c>
      <c r="E6" s="100" t="s">
        <v>110</v>
      </c>
      <c r="F6" s="99">
        <v>2</v>
      </c>
      <c r="G6" s="161">
        <v>44034</v>
      </c>
      <c r="H6" s="121">
        <v>44035</v>
      </c>
      <c r="I6" s="121">
        <v>44043</v>
      </c>
      <c r="J6" s="63"/>
      <c r="K6" s="66">
        <f>L5+1</f>
        <v>44019</v>
      </c>
      <c r="L6" s="65">
        <f t="shared" ref="L6:L9" si="1">H6-1</f>
        <v>44034</v>
      </c>
    </row>
    <row r="7" spans="1:12" ht="12.6" thickTop="1" x14ac:dyDescent="0.25">
      <c r="A7" s="61"/>
      <c r="B7" s="61"/>
      <c r="C7" s="61"/>
      <c r="D7" s="168"/>
      <c r="E7" s="168"/>
      <c r="F7" s="61"/>
      <c r="G7" s="61"/>
      <c r="H7" s="61"/>
      <c r="I7" s="61"/>
      <c r="J7" s="63"/>
      <c r="K7" s="68"/>
      <c r="L7" s="69"/>
    </row>
    <row r="8" spans="1:12" x14ac:dyDescent="0.25">
      <c r="A8" s="101" t="s">
        <v>92</v>
      </c>
      <c r="B8" s="102">
        <f>B6+1</f>
        <v>15</v>
      </c>
      <c r="C8" s="165" t="s">
        <v>55</v>
      </c>
      <c r="D8" s="160">
        <v>44034</v>
      </c>
      <c r="E8" s="100" t="s">
        <v>111</v>
      </c>
      <c r="F8" s="99">
        <v>2</v>
      </c>
      <c r="G8" s="161">
        <v>44048</v>
      </c>
      <c r="H8" s="121">
        <v>44049</v>
      </c>
      <c r="I8" s="121">
        <v>44057</v>
      </c>
      <c r="J8" s="70"/>
      <c r="K8" s="65">
        <f>L6+1</f>
        <v>44035</v>
      </c>
      <c r="L8" s="65">
        <f t="shared" si="1"/>
        <v>44048</v>
      </c>
    </row>
    <row r="9" spans="1:12" ht="12.6" thickBot="1" x14ac:dyDescent="0.3">
      <c r="A9" s="103"/>
      <c r="B9" s="102">
        <f>B8+1</f>
        <v>16</v>
      </c>
      <c r="C9" s="165" t="s">
        <v>56</v>
      </c>
      <c r="D9" s="160">
        <v>44049</v>
      </c>
      <c r="E9" s="100" t="s">
        <v>112</v>
      </c>
      <c r="F9" s="99">
        <v>2</v>
      </c>
      <c r="G9" s="161">
        <v>44063</v>
      </c>
      <c r="H9" s="121">
        <v>44064</v>
      </c>
      <c r="I9" s="121">
        <v>44074</v>
      </c>
      <c r="J9" s="70"/>
      <c r="K9" s="65">
        <f>L8+1</f>
        <v>44049</v>
      </c>
      <c r="L9" s="65">
        <f t="shared" si="1"/>
        <v>44063</v>
      </c>
    </row>
    <row r="10" spans="1:12" ht="12.6" thickTop="1" x14ac:dyDescent="0.25">
      <c r="A10" s="61"/>
      <c r="B10" s="61"/>
      <c r="C10" s="61"/>
      <c r="D10" s="168"/>
      <c r="E10" s="168"/>
      <c r="F10" s="61"/>
      <c r="G10" s="61"/>
      <c r="H10" s="61"/>
      <c r="I10" s="61"/>
      <c r="J10" s="70"/>
      <c r="K10" s="69"/>
      <c r="L10" s="69"/>
    </row>
    <row r="11" spans="1:12" x14ac:dyDescent="0.25">
      <c r="A11" s="101" t="s">
        <v>93</v>
      </c>
      <c r="B11" s="102">
        <f>B9+1</f>
        <v>17</v>
      </c>
      <c r="C11" s="165" t="s">
        <v>57</v>
      </c>
      <c r="D11" s="160">
        <v>44063</v>
      </c>
      <c r="E11" s="104" t="s">
        <v>113</v>
      </c>
      <c r="F11" s="100">
        <v>2</v>
      </c>
      <c r="G11" s="161">
        <v>44077</v>
      </c>
      <c r="H11" s="121">
        <v>44078</v>
      </c>
      <c r="I11" s="121">
        <v>44089</v>
      </c>
      <c r="J11" s="70"/>
      <c r="K11" s="65">
        <f>L9+1</f>
        <v>44064</v>
      </c>
      <c r="L11" s="65">
        <f t="shared" ref="L11:L12" si="2">H11-1</f>
        <v>44077</v>
      </c>
    </row>
    <row r="12" spans="1:12" ht="12.6" thickBot="1" x14ac:dyDescent="0.3">
      <c r="A12" s="97" t="s">
        <v>104</v>
      </c>
      <c r="B12" s="102">
        <f>B11+1</f>
        <v>18</v>
      </c>
      <c r="C12" s="165" t="s">
        <v>58</v>
      </c>
      <c r="D12" s="160">
        <v>44082</v>
      </c>
      <c r="E12" s="105" t="s">
        <v>114</v>
      </c>
      <c r="F12" s="100">
        <v>2</v>
      </c>
      <c r="G12" s="161">
        <v>44095</v>
      </c>
      <c r="H12" s="121">
        <v>44096</v>
      </c>
      <c r="I12" s="121">
        <v>44104</v>
      </c>
      <c r="J12" s="70"/>
      <c r="K12" s="65">
        <f t="shared" ref="K12" si="3">L11+1</f>
        <v>44078</v>
      </c>
      <c r="L12" s="65">
        <f t="shared" si="2"/>
        <v>44095</v>
      </c>
    </row>
    <row r="13" spans="1:12" ht="12.6" thickTop="1" x14ac:dyDescent="0.25">
      <c r="A13" s="61"/>
      <c r="B13" s="61"/>
      <c r="C13" s="61"/>
      <c r="D13" s="168"/>
      <c r="E13" s="168"/>
      <c r="F13" s="61"/>
      <c r="G13" s="61"/>
      <c r="H13" s="61"/>
      <c r="I13" s="61"/>
      <c r="J13" s="70"/>
      <c r="K13" s="69"/>
      <c r="L13" s="69"/>
    </row>
    <row r="14" spans="1:12" x14ac:dyDescent="0.25">
      <c r="A14" s="106" t="s">
        <v>94</v>
      </c>
      <c r="B14" s="102">
        <f>B12+1</f>
        <v>19</v>
      </c>
      <c r="C14" s="166" t="s">
        <v>59</v>
      </c>
      <c r="D14" s="160">
        <v>44095</v>
      </c>
      <c r="E14" s="108" t="s">
        <v>115</v>
      </c>
      <c r="F14" s="108">
        <v>2</v>
      </c>
      <c r="G14" s="161">
        <v>44109</v>
      </c>
      <c r="H14" s="122">
        <v>44110</v>
      </c>
      <c r="I14" s="122">
        <v>44119</v>
      </c>
      <c r="J14" s="70"/>
      <c r="K14" s="65">
        <f>L12+1</f>
        <v>44096</v>
      </c>
      <c r="L14" s="65">
        <f t="shared" ref="L14:L15" si="4">H14-1</f>
        <v>44109</v>
      </c>
    </row>
    <row r="15" spans="1:12" ht="12.6" thickBot="1" x14ac:dyDescent="0.3">
      <c r="A15" s="109"/>
      <c r="B15" s="102">
        <f>B14+1</f>
        <v>20</v>
      </c>
      <c r="C15" s="166" t="s">
        <v>60</v>
      </c>
      <c r="D15" s="160">
        <v>44110</v>
      </c>
      <c r="E15" s="108" t="s">
        <v>116</v>
      </c>
      <c r="F15" s="108">
        <v>2</v>
      </c>
      <c r="G15" s="161">
        <v>44125</v>
      </c>
      <c r="H15" s="122">
        <v>44126</v>
      </c>
      <c r="I15" s="122">
        <v>44134</v>
      </c>
      <c r="J15" s="70"/>
      <c r="K15" s="65">
        <f t="shared" ref="K15" si="5">L14+1</f>
        <v>44110</v>
      </c>
      <c r="L15" s="65">
        <f t="shared" si="4"/>
        <v>44125</v>
      </c>
    </row>
    <row r="16" spans="1:12" ht="12.6" thickTop="1" x14ac:dyDescent="0.25">
      <c r="A16" s="61"/>
      <c r="B16" s="61"/>
      <c r="C16" s="61"/>
      <c r="D16" s="168"/>
      <c r="E16" s="168"/>
      <c r="F16" s="61"/>
      <c r="G16" s="61"/>
      <c r="H16" s="61"/>
      <c r="I16" s="61"/>
      <c r="J16" s="70"/>
      <c r="K16" s="69"/>
      <c r="L16" s="69"/>
    </row>
    <row r="17" spans="1:12" x14ac:dyDescent="0.25">
      <c r="A17" s="106" t="s">
        <v>95</v>
      </c>
      <c r="B17" s="102">
        <f>B15+1</f>
        <v>21</v>
      </c>
      <c r="C17" s="166" t="s">
        <v>61</v>
      </c>
      <c r="D17" s="160">
        <v>44124</v>
      </c>
      <c r="E17" s="108" t="s">
        <v>117</v>
      </c>
      <c r="F17" s="108">
        <v>2</v>
      </c>
      <c r="G17" s="161">
        <v>44138</v>
      </c>
      <c r="H17" s="122">
        <v>44139</v>
      </c>
      <c r="I17" s="122">
        <v>44148</v>
      </c>
      <c r="J17" s="70"/>
      <c r="K17" s="65">
        <f>L15+1</f>
        <v>44126</v>
      </c>
      <c r="L17" s="65">
        <f t="shared" ref="L17:L18" si="6">H17-1</f>
        <v>44138</v>
      </c>
    </row>
    <row r="18" spans="1:12" ht="12.6" thickBot="1" x14ac:dyDescent="0.3">
      <c r="A18" s="110" t="s">
        <v>105</v>
      </c>
      <c r="B18" s="102">
        <f>B17+1</f>
        <v>22</v>
      </c>
      <c r="C18" s="166" t="s">
        <v>62</v>
      </c>
      <c r="D18" s="160">
        <v>44139</v>
      </c>
      <c r="E18" s="108" t="s">
        <v>118</v>
      </c>
      <c r="F18" s="108">
        <v>2</v>
      </c>
      <c r="G18" s="161">
        <v>44152</v>
      </c>
      <c r="H18" s="122">
        <v>44153</v>
      </c>
      <c r="I18" s="122">
        <v>44165</v>
      </c>
      <c r="J18" s="70"/>
      <c r="K18" s="65">
        <f t="shared" ref="K18" si="7">L17+1</f>
        <v>44139</v>
      </c>
      <c r="L18" s="65">
        <f t="shared" si="6"/>
        <v>44152</v>
      </c>
    </row>
    <row r="19" spans="1:12" ht="12.6" thickTop="1" x14ac:dyDescent="0.25">
      <c r="A19" s="61"/>
      <c r="B19" s="61"/>
      <c r="C19" s="61"/>
      <c r="D19" s="168"/>
      <c r="E19" s="168"/>
      <c r="F19" s="61"/>
      <c r="G19" s="61"/>
      <c r="H19" s="61"/>
      <c r="I19" s="61"/>
      <c r="J19" s="70"/>
      <c r="K19" s="69"/>
      <c r="L19" s="69"/>
    </row>
    <row r="20" spans="1:12" x14ac:dyDescent="0.25">
      <c r="A20" s="106" t="s">
        <v>96</v>
      </c>
      <c r="B20" s="102">
        <f>B18+1</f>
        <v>23</v>
      </c>
      <c r="C20" s="166" t="s">
        <v>63</v>
      </c>
      <c r="D20" s="160">
        <v>44153</v>
      </c>
      <c r="E20" s="111" t="s">
        <v>119</v>
      </c>
      <c r="F20" s="108">
        <v>2</v>
      </c>
      <c r="G20" s="161">
        <v>44168</v>
      </c>
      <c r="H20" s="122">
        <v>44169</v>
      </c>
      <c r="I20" s="122">
        <v>44180</v>
      </c>
      <c r="J20" s="70"/>
      <c r="K20" s="65">
        <f>L18+1</f>
        <v>44153</v>
      </c>
      <c r="L20" s="65">
        <f t="shared" ref="L20:L21" si="8">H20-1</f>
        <v>44168</v>
      </c>
    </row>
    <row r="21" spans="1:12" ht="12.6" thickBot="1" x14ac:dyDescent="0.3">
      <c r="A21" s="110" t="s">
        <v>106</v>
      </c>
      <c r="B21" s="102">
        <f>B20+1</f>
        <v>24</v>
      </c>
      <c r="C21" s="166" t="s">
        <v>64</v>
      </c>
      <c r="D21" s="162">
        <v>44160</v>
      </c>
      <c r="E21" s="108" t="s">
        <v>120</v>
      </c>
      <c r="F21" s="108">
        <v>2</v>
      </c>
      <c r="G21" s="161">
        <v>44174</v>
      </c>
      <c r="H21" s="122">
        <v>44175</v>
      </c>
      <c r="I21" s="122">
        <v>44183</v>
      </c>
      <c r="J21" s="70"/>
      <c r="K21" s="65">
        <f t="shared" ref="K21" si="9">L20+1</f>
        <v>44169</v>
      </c>
      <c r="L21" s="65">
        <f t="shared" si="8"/>
        <v>44174</v>
      </c>
    </row>
    <row r="22" spans="1:12" ht="12.6" thickTop="1" x14ac:dyDescent="0.25">
      <c r="A22" s="61"/>
      <c r="B22" s="61"/>
      <c r="C22" s="61"/>
      <c r="D22" s="168" t="s">
        <v>77</v>
      </c>
      <c r="E22" s="168"/>
      <c r="F22" s="61"/>
      <c r="G22" s="61"/>
      <c r="H22" s="61"/>
      <c r="I22" s="61"/>
      <c r="J22" s="70"/>
      <c r="K22" s="69"/>
      <c r="L22" s="69"/>
    </row>
    <row r="23" spans="1:12" x14ac:dyDescent="0.25">
      <c r="A23" s="106" t="s">
        <v>97</v>
      </c>
      <c r="B23" s="107">
        <v>1</v>
      </c>
      <c r="C23" s="166" t="s">
        <v>65</v>
      </c>
      <c r="D23" s="160">
        <v>44181</v>
      </c>
      <c r="E23" s="108" t="s">
        <v>121</v>
      </c>
      <c r="F23" s="108">
        <v>3</v>
      </c>
      <c r="G23" s="161">
        <v>44202</v>
      </c>
      <c r="H23" s="122">
        <v>44203</v>
      </c>
      <c r="I23" s="122">
        <v>44211</v>
      </c>
      <c r="J23" s="70"/>
      <c r="K23" s="65">
        <f>L21+1</f>
        <v>44175</v>
      </c>
      <c r="L23" s="65">
        <f t="shared" ref="L23:L24" si="10">H23-1</f>
        <v>44202</v>
      </c>
    </row>
    <row r="24" spans="1:12" ht="12.6" thickBot="1" x14ac:dyDescent="0.3">
      <c r="A24" s="110" t="s">
        <v>89</v>
      </c>
      <c r="B24" s="107">
        <f>B23+1</f>
        <v>2</v>
      </c>
      <c r="C24" s="166" t="s">
        <v>66</v>
      </c>
      <c r="D24" s="160">
        <v>44202</v>
      </c>
      <c r="E24" s="108" t="s">
        <v>122</v>
      </c>
      <c r="F24" s="108">
        <v>2</v>
      </c>
      <c r="G24" s="161">
        <v>44216</v>
      </c>
      <c r="H24" s="122">
        <v>44217</v>
      </c>
      <c r="I24" s="122">
        <v>44225</v>
      </c>
      <c r="J24" s="70"/>
      <c r="K24" s="65">
        <f t="shared" ref="K24" si="11">L23+1</f>
        <v>44203</v>
      </c>
      <c r="L24" s="65">
        <f t="shared" si="10"/>
        <v>44216</v>
      </c>
    </row>
    <row r="25" spans="1:12" ht="12.6" thickTop="1" x14ac:dyDescent="0.25">
      <c r="A25" s="61"/>
      <c r="B25" s="61"/>
      <c r="C25" s="61"/>
      <c r="D25" s="168"/>
      <c r="E25" s="168"/>
      <c r="F25" s="61"/>
      <c r="G25" s="61"/>
      <c r="H25" s="61"/>
      <c r="I25" s="61" t="s">
        <v>90</v>
      </c>
      <c r="J25" s="70"/>
      <c r="K25" s="69"/>
      <c r="L25" s="69"/>
    </row>
    <row r="26" spans="1:12" x14ac:dyDescent="0.25">
      <c r="A26" s="106" t="s">
        <v>98</v>
      </c>
      <c r="B26" s="102">
        <f>B24+1</f>
        <v>3</v>
      </c>
      <c r="C26" s="166" t="s">
        <v>67</v>
      </c>
      <c r="D26" s="160">
        <v>44216</v>
      </c>
      <c r="E26" s="108" t="s">
        <v>123</v>
      </c>
      <c r="F26" s="108">
        <v>3</v>
      </c>
      <c r="G26" s="161">
        <v>44230</v>
      </c>
      <c r="H26" s="122">
        <v>44231</v>
      </c>
      <c r="I26" s="122">
        <v>44239</v>
      </c>
      <c r="J26" s="70"/>
      <c r="K26" s="65">
        <f>L24+1</f>
        <v>44217</v>
      </c>
      <c r="L26" s="65">
        <f t="shared" ref="L26:L27" si="12">H26-1</f>
        <v>44230</v>
      </c>
    </row>
    <row r="27" spans="1:12" ht="12.6" thickBot="1" x14ac:dyDescent="0.3">
      <c r="A27" s="109"/>
      <c r="B27" s="102">
        <f>B26+1</f>
        <v>4</v>
      </c>
      <c r="C27" s="166" t="s">
        <v>68</v>
      </c>
      <c r="D27" s="160">
        <v>44230</v>
      </c>
      <c r="E27" s="108" t="s">
        <v>124</v>
      </c>
      <c r="F27" s="108">
        <v>2</v>
      </c>
      <c r="G27" s="161">
        <v>44244</v>
      </c>
      <c r="H27" s="122">
        <v>44245</v>
      </c>
      <c r="I27" s="122">
        <v>44253</v>
      </c>
      <c r="J27" s="70"/>
      <c r="K27" s="65">
        <f t="shared" ref="K27" si="13">L26+1</f>
        <v>44231</v>
      </c>
      <c r="L27" s="65">
        <f t="shared" si="12"/>
        <v>44244</v>
      </c>
    </row>
    <row r="28" spans="1:12" ht="12.6" thickTop="1" x14ac:dyDescent="0.25">
      <c r="A28" s="61"/>
      <c r="B28" s="61"/>
      <c r="C28" s="61"/>
      <c r="D28" s="168"/>
      <c r="E28" s="168"/>
      <c r="F28" s="61"/>
      <c r="G28" s="61"/>
      <c r="H28" s="61"/>
      <c r="I28" s="61"/>
      <c r="J28" s="70"/>
      <c r="K28" s="69"/>
      <c r="L28" s="69"/>
    </row>
    <row r="29" spans="1:12" x14ac:dyDescent="0.25">
      <c r="A29" s="101" t="s">
        <v>99</v>
      </c>
      <c r="B29" s="102">
        <f>B27+1</f>
        <v>5</v>
      </c>
      <c r="C29" s="164" t="s">
        <v>69</v>
      </c>
      <c r="D29" s="160">
        <v>44245</v>
      </c>
      <c r="E29" s="100" t="s">
        <v>125</v>
      </c>
      <c r="F29" s="100">
        <v>2</v>
      </c>
      <c r="G29" s="161">
        <v>44259</v>
      </c>
      <c r="H29" s="121">
        <v>44260</v>
      </c>
      <c r="I29" s="121">
        <v>44270</v>
      </c>
      <c r="J29" s="70"/>
      <c r="K29" s="65">
        <f>L27+1</f>
        <v>44245</v>
      </c>
      <c r="L29" s="65">
        <f t="shared" ref="L29:L30" si="14">H29-1</f>
        <v>44259</v>
      </c>
    </row>
    <row r="30" spans="1:12" ht="12.6" thickBot="1" x14ac:dyDescent="0.3">
      <c r="A30" s="97"/>
      <c r="B30" s="102">
        <f>B29+1</f>
        <v>6</v>
      </c>
      <c r="C30" s="164" t="s">
        <v>70</v>
      </c>
      <c r="D30" s="160">
        <v>44263</v>
      </c>
      <c r="E30" s="100" t="s">
        <v>126</v>
      </c>
      <c r="F30" s="100">
        <v>2</v>
      </c>
      <c r="G30" s="161">
        <v>44277</v>
      </c>
      <c r="H30" s="121">
        <v>44278</v>
      </c>
      <c r="I30" s="121">
        <v>44286</v>
      </c>
      <c r="J30" s="70"/>
      <c r="K30" s="65">
        <f t="shared" ref="K30" si="15">L29+1</f>
        <v>44260</v>
      </c>
      <c r="L30" s="65">
        <f t="shared" si="14"/>
        <v>44277</v>
      </c>
    </row>
    <row r="31" spans="1:12" ht="12.6" thickTop="1" x14ac:dyDescent="0.25">
      <c r="A31" s="61"/>
      <c r="B31" s="61"/>
      <c r="C31" s="61"/>
      <c r="D31" s="168"/>
      <c r="E31" s="168"/>
      <c r="F31" s="61"/>
      <c r="G31" s="61"/>
      <c r="H31" s="61"/>
      <c r="I31" s="61"/>
      <c r="J31" s="70"/>
      <c r="K31" s="69"/>
      <c r="L31" s="69"/>
    </row>
    <row r="32" spans="1:12" x14ac:dyDescent="0.25">
      <c r="A32" s="101" t="s">
        <v>100</v>
      </c>
      <c r="B32" s="102">
        <f>B30+1</f>
        <v>7</v>
      </c>
      <c r="C32" s="164" t="s">
        <v>71</v>
      </c>
      <c r="D32" s="160">
        <v>44278</v>
      </c>
      <c r="E32" s="99" t="s">
        <v>127</v>
      </c>
      <c r="F32" s="100">
        <v>2</v>
      </c>
      <c r="G32" s="161">
        <v>44292</v>
      </c>
      <c r="H32" s="121">
        <v>44293</v>
      </c>
      <c r="I32" s="121">
        <v>44301</v>
      </c>
      <c r="J32" s="70"/>
      <c r="K32" s="65">
        <f>L30+1</f>
        <v>44278</v>
      </c>
      <c r="L32" s="65">
        <f t="shared" ref="L32:L33" si="16">H32-1</f>
        <v>44292</v>
      </c>
    </row>
    <row r="33" spans="1:12" ht="12.6" thickBot="1" x14ac:dyDescent="0.3">
      <c r="A33" s="97" t="s">
        <v>107</v>
      </c>
      <c r="B33" s="102">
        <f>B32+1</f>
        <v>8</v>
      </c>
      <c r="C33" s="164" t="s">
        <v>72</v>
      </c>
      <c r="D33" s="160">
        <v>44293</v>
      </c>
      <c r="E33" s="99" t="s">
        <v>128</v>
      </c>
      <c r="F33" s="100">
        <v>2</v>
      </c>
      <c r="G33" s="161">
        <v>44307</v>
      </c>
      <c r="H33" s="121">
        <v>44308</v>
      </c>
      <c r="I33" s="121">
        <v>44316</v>
      </c>
      <c r="J33" s="70"/>
      <c r="K33" s="65">
        <f t="shared" ref="K33" si="17">L32+1</f>
        <v>44293</v>
      </c>
      <c r="L33" s="65">
        <f t="shared" si="16"/>
        <v>44307</v>
      </c>
    </row>
    <row r="34" spans="1:12" ht="12.6" thickTop="1" x14ac:dyDescent="0.25">
      <c r="A34" s="61"/>
      <c r="B34" s="61"/>
      <c r="C34" s="61"/>
      <c r="D34" s="168"/>
      <c r="E34" s="168"/>
      <c r="F34" s="61"/>
      <c r="G34" s="61"/>
      <c r="H34" s="61"/>
      <c r="I34" s="61"/>
      <c r="J34" s="70"/>
      <c r="K34" s="69"/>
      <c r="L34" s="69"/>
    </row>
    <row r="35" spans="1:12" x14ac:dyDescent="0.25">
      <c r="A35" s="101" t="s">
        <v>101</v>
      </c>
      <c r="B35" s="102">
        <f>B33+1</f>
        <v>9</v>
      </c>
      <c r="C35" s="165" t="s">
        <v>73</v>
      </c>
      <c r="D35" s="160">
        <v>44307</v>
      </c>
      <c r="E35" s="100" t="s">
        <v>129</v>
      </c>
      <c r="F35" s="100">
        <v>2</v>
      </c>
      <c r="G35" s="161">
        <v>44321</v>
      </c>
      <c r="H35" s="121">
        <v>44322</v>
      </c>
      <c r="I35" s="121">
        <v>44330</v>
      </c>
      <c r="J35" s="70"/>
      <c r="K35" s="65">
        <f>L33+1</f>
        <v>44308</v>
      </c>
      <c r="L35" s="65">
        <f t="shared" ref="L35:L36" si="18">H35-1</f>
        <v>44321</v>
      </c>
    </row>
    <row r="36" spans="1:12" ht="12.6" thickBot="1" x14ac:dyDescent="0.3">
      <c r="A36" s="97" t="s">
        <v>108</v>
      </c>
      <c r="B36" s="102">
        <f>B35+1</f>
        <v>10</v>
      </c>
      <c r="C36" s="165" t="s">
        <v>74</v>
      </c>
      <c r="D36" s="160">
        <v>44321</v>
      </c>
      <c r="E36" s="100" t="s">
        <v>130</v>
      </c>
      <c r="F36" s="100">
        <v>3</v>
      </c>
      <c r="G36" s="161">
        <v>44335</v>
      </c>
      <c r="H36" s="121">
        <v>44336</v>
      </c>
      <c r="I36" s="121">
        <v>44344</v>
      </c>
      <c r="J36" s="70"/>
      <c r="K36" s="65">
        <f t="shared" ref="K36" si="19">L35+1</f>
        <v>44322</v>
      </c>
      <c r="L36" s="65">
        <f t="shared" si="18"/>
        <v>44335</v>
      </c>
    </row>
    <row r="37" spans="1:12" ht="12.6" thickTop="1" x14ac:dyDescent="0.25">
      <c r="A37" s="61"/>
      <c r="B37" s="61"/>
      <c r="C37" s="61"/>
      <c r="D37" s="168" t="s">
        <v>77</v>
      </c>
      <c r="E37" s="168"/>
      <c r="F37" s="61"/>
      <c r="G37" s="61"/>
      <c r="H37" s="61"/>
      <c r="I37" s="61"/>
      <c r="J37" s="70"/>
      <c r="K37" s="69"/>
      <c r="L37" s="69"/>
    </row>
    <row r="38" spans="1:12" x14ac:dyDescent="0.25">
      <c r="A38" s="101" t="s">
        <v>102</v>
      </c>
      <c r="B38" s="102">
        <f>B36+1</f>
        <v>11</v>
      </c>
      <c r="C38" s="165" t="s">
        <v>75</v>
      </c>
      <c r="D38" s="160">
        <v>44337</v>
      </c>
      <c r="E38" s="100" t="s">
        <v>131</v>
      </c>
      <c r="F38" s="100">
        <v>2</v>
      </c>
      <c r="G38" s="161">
        <v>44351</v>
      </c>
      <c r="H38" s="121">
        <v>44354</v>
      </c>
      <c r="I38" s="121">
        <v>44362</v>
      </c>
      <c r="J38" s="70"/>
      <c r="K38" s="65">
        <f>L36+1</f>
        <v>44336</v>
      </c>
      <c r="L38" s="65">
        <f t="shared" ref="L38:L39" si="20">H38-1</f>
        <v>44353</v>
      </c>
    </row>
    <row r="39" spans="1:12" x14ac:dyDescent="0.25">
      <c r="A39" s="103"/>
      <c r="B39" s="102">
        <f>B38+1</f>
        <v>12</v>
      </c>
      <c r="C39" s="165" t="s">
        <v>76</v>
      </c>
      <c r="D39" s="160">
        <v>44354</v>
      </c>
      <c r="E39" s="100" t="s">
        <v>132</v>
      </c>
      <c r="F39" s="100">
        <v>3</v>
      </c>
      <c r="G39" s="161">
        <v>44368</v>
      </c>
      <c r="H39" s="121">
        <v>44369</v>
      </c>
      <c r="I39" s="121">
        <v>44377</v>
      </c>
      <c r="J39" s="75"/>
      <c r="K39" s="65">
        <f t="shared" ref="K39" si="21">L38+1</f>
        <v>44354</v>
      </c>
      <c r="L39" s="65">
        <f t="shared" si="20"/>
        <v>44368</v>
      </c>
    </row>
    <row r="40" spans="1:12" x14ac:dyDescent="0.25">
      <c r="A40" s="67"/>
      <c r="B40" s="71"/>
      <c r="C40" s="167"/>
      <c r="D40" s="73"/>
      <c r="E40" s="72"/>
      <c r="F40" s="72"/>
      <c r="G40" s="73"/>
      <c r="H40" s="74"/>
      <c r="I40" s="68"/>
      <c r="J40" s="70"/>
      <c r="K40" s="69"/>
      <c r="L40" s="69"/>
    </row>
    <row r="41" spans="1:12" x14ac:dyDescent="0.25">
      <c r="D41" s="77"/>
      <c r="E41" s="77"/>
      <c r="F41" s="77"/>
      <c r="G41" s="77"/>
      <c r="H41" s="78"/>
      <c r="I41" s="78"/>
    </row>
    <row r="42" spans="1:12" x14ac:dyDescent="0.25">
      <c r="A42" s="44" t="s">
        <v>77</v>
      </c>
      <c r="D42" s="77"/>
      <c r="E42" s="77"/>
      <c r="F42" s="77"/>
      <c r="G42" s="77"/>
      <c r="H42" s="78"/>
      <c r="I42" s="78"/>
    </row>
    <row r="43" spans="1:12" x14ac:dyDescent="0.25">
      <c r="D43" s="77"/>
      <c r="E43" s="77"/>
      <c r="F43" s="77"/>
      <c r="G43" s="77"/>
      <c r="H43" s="78"/>
      <c r="I43" s="78"/>
    </row>
  </sheetData>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3"/>
  <sheetViews>
    <sheetView showGridLines="0" zoomScale="98" zoomScaleNormal="98" workbookViewId="0">
      <pane ySplit="13" topLeftCell="A22" activePane="bottomLeft" state="frozen"/>
      <selection pane="bottomLeft" activeCell="C30" sqref="C30:C33"/>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Schedule'!$K$15</f>
        <v>44110</v>
      </c>
      <c r="H8" s="194"/>
      <c r="I8" s="194"/>
      <c r="J8" s="37"/>
      <c r="K8" s="12" t="str">
        <f>TEXT(G8,"dddd")</f>
        <v>Tuesday</v>
      </c>
    </row>
    <row r="9" spans="1:12" ht="18" customHeight="1" thickBot="1" x14ac:dyDescent="0.35">
      <c r="A9" s="33" t="s">
        <v>5</v>
      </c>
      <c r="B9" s="199">
        <f>'June 22, 2020 - July 6, 2020'!$B$9</f>
        <v>0</v>
      </c>
      <c r="C9" s="199"/>
      <c r="D9" s="199"/>
      <c r="E9" s="4"/>
      <c r="F9" s="33" t="s">
        <v>6</v>
      </c>
      <c r="G9" s="189">
        <f>'Payroll Schedule'!$L$15</f>
        <v>44125</v>
      </c>
      <c r="H9" s="189"/>
      <c r="I9" s="189"/>
      <c r="J9" s="38"/>
    </row>
    <row r="10" spans="1:12" ht="18" customHeight="1" thickBot="1" x14ac:dyDescent="0.35">
      <c r="A10" s="33" t="s">
        <v>7</v>
      </c>
      <c r="B10" s="199">
        <f>'June 22, 2020 - July 6, 2020'!$B$10</f>
        <v>0</v>
      </c>
      <c r="C10" s="199"/>
      <c r="D10" s="199"/>
      <c r="E10" s="4"/>
      <c r="F10" s="33" t="s">
        <v>8</v>
      </c>
      <c r="G10" s="190">
        <f>'Payroll Schedule'!$B$15</f>
        <v>20</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'Sept 22, 2020 - Oct 5, 2020'!$C$37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71"/>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52"/>
      <c r="I15" s="136"/>
      <c r="K15" s="5" t="b">
        <f t="shared" si="2"/>
        <v>0</v>
      </c>
      <c r="L15" s="3" t="s">
        <v>14</v>
      </c>
    </row>
    <row r="16" spans="1:12" ht="18" customHeight="1" x14ac:dyDescent="0.3">
      <c r="A16" s="26">
        <f t="shared" si="0"/>
        <v>44110</v>
      </c>
      <c r="B16" s="134" t="s">
        <v>15</v>
      </c>
      <c r="C16" s="169"/>
      <c r="D16" s="136"/>
      <c r="E16" s="131"/>
      <c r="F16" s="26" t="b">
        <f t="shared" si="1"/>
        <v>0</v>
      </c>
      <c r="G16" s="134" t="s">
        <v>15</v>
      </c>
      <c r="H16" s="136"/>
      <c r="I16" s="136"/>
      <c r="K16" s="5">
        <f t="shared" si="2"/>
        <v>44110</v>
      </c>
      <c r="L16" s="3" t="s">
        <v>15</v>
      </c>
    </row>
    <row r="17" spans="1:12" ht="18" customHeight="1" x14ac:dyDescent="0.3">
      <c r="A17" s="26">
        <f t="shared" si="0"/>
        <v>44111</v>
      </c>
      <c r="B17" s="134" t="s">
        <v>16</v>
      </c>
      <c r="C17" s="169"/>
      <c r="D17" s="136"/>
      <c r="E17" s="131"/>
      <c r="F17" s="26" t="b">
        <f t="shared" si="1"/>
        <v>0</v>
      </c>
      <c r="G17" s="134" t="s">
        <v>16</v>
      </c>
      <c r="H17" s="136"/>
      <c r="I17" s="136"/>
      <c r="K17" s="5">
        <f t="shared" si="2"/>
        <v>44111</v>
      </c>
      <c r="L17" s="3" t="s">
        <v>16</v>
      </c>
    </row>
    <row r="18" spans="1:12" ht="18" customHeight="1" x14ac:dyDescent="0.3">
      <c r="A18" s="26">
        <f t="shared" si="0"/>
        <v>44112</v>
      </c>
      <c r="B18" s="134" t="s">
        <v>17</v>
      </c>
      <c r="C18" s="169"/>
      <c r="D18" s="136"/>
      <c r="E18" s="131"/>
      <c r="F18" s="26" t="b">
        <f t="shared" si="1"/>
        <v>0</v>
      </c>
      <c r="G18" s="134" t="s">
        <v>17</v>
      </c>
      <c r="H18" s="136"/>
      <c r="I18" s="136"/>
      <c r="K18" s="5">
        <f t="shared" si="2"/>
        <v>44112</v>
      </c>
      <c r="L18" s="3" t="s">
        <v>17</v>
      </c>
    </row>
    <row r="19" spans="1:12" ht="18" customHeight="1" x14ac:dyDescent="0.3">
      <c r="A19" s="26">
        <f t="shared" si="0"/>
        <v>44113</v>
      </c>
      <c r="B19" s="134" t="s">
        <v>18</v>
      </c>
      <c r="C19" s="135"/>
      <c r="D19" s="136"/>
      <c r="E19" s="131"/>
      <c r="F19" s="26" t="b">
        <f t="shared" si="1"/>
        <v>0</v>
      </c>
      <c r="G19" s="134" t="s">
        <v>18</v>
      </c>
      <c r="H19" s="136"/>
      <c r="I19" s="136"/>
      <c r="K19" s="5">
        <f t="shared" si="2"/>
        <v>44113</v>
      </c>
      <c r="L19" s="3" t="s">
        <v>18</v>
      </c>
    </row>
    <row r="20" spans="1:12" ht="18" customHeight="1" thickBot="1" x14ac:dyDescent="0.35">
      <c r="A20" s="27">
        <f t="shared" si="0"/>
        <v>44114</v>
      </c>
      <c r="B20" s="137" t="s">
        <v>19</v>
      </c>
      <c r="C20" s="138"/>
      <c r="D20" s="139"/>
      <c r="E20" s="131"/>
      <c r="F20" s="27" t="b">
        <f t="shared" si="1"/>
        <v>0</v>
      </c>
      <c r="G20" s="137" t="s">
        <v>19</v>
      </c>
      <c r="H20" s="139"/>
      <c r="I20" s="139"/>
      <c r="K20" s="5">
        <f t="shared" si="2"/>
        <v>44114</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44115</v>
      </c>
      <c r="B22" s="144" t="s">
        <v>13</v>
      </c>
      <c r="C22" s="133"/>
      <c r="D22" s="130"/>
      <c r="E22" s="131"/>
      <c r="F22" s="128" t="b">
        <f t="shared" ref="F22:F28" si="4">K46</f>
        <v>0</v>
      </c>
      <c r="G22" s="144" t="s">
        <v>13</v>
      </c>
      <c r="H22" s="130"/>
      <c r="I22" s="130"/>
      <c r="K22" s="5">
        <f>IF(K20=0,"",IF(K20&lt;$G$9,K20+1,IF(K20=$G$9,"")))</f>
        <v>44115</v>
      </c>
      <c r="L22" s="3" t="s">
        <v>13</v>
      </c>
    </row>
    <row r="23" spans="1:12" ht="18" customHeight="1" x14ac:dyDescent="0.3">
      <c r="A23" s="26">
        <f t="shared" si="3"/>
        <v>44116</v>
      </c>
      <c r="B23" s="145" t="s">
        <v>14</v>
      </c>
      <c r="C23" s="135"/>
      <c r="D23" s="136"/>
      <c r="E23" s="131"/>
      <c r="F23" s="26" t="b">
        <f t="shared" si="4"/>
        <v>0</v>
      </c>
      <c r="G23" s="145" t="s">
        <v>14</v>
      </c>
      <c r="H23" s="136"/>
      <c r="I23" s="136"/>
      <c r="K23" s="5">
        <f>IF(K22=0,"",IF(K22&lt;$G$9,K22+1,IF(K22=$G$9,"")))</f>
        <v>44116</v>
      </c>
      <c r="L23" s="3" t="s">
        <v>14</v>
      </c>
    </row>
    <row r="24" spans="1:12" ht="18" customHeight="1" x14ac:dyDescent="0.3">
      <c r="A24" s="26">
        <f t="shared" si="3"/>
        <v>44117</v>
      </c>
      <c r="B24" s="145" t="s">
        <v>15</v>
      </c>
      <c r="C24" s="135"/>
      <c r="D24" s="136"/>
      <c r="E24" s="131"/>
      <c r="F24" s="26" t="b">
        <f t="shared" si="4"/>
        <v>0</v>
      </c>
      <c r="G24" s="145" t="s">
        <v>15</v>
      </c>
      <c r="H24" s="136"/>
      <c r="I24" s="136"/>
      <c r="K24" s="5">
        <f t="shared" ref="K24:K28" si="5">IF(K23=0,"",IF(K23&lt;$G$9,K23+1,IF(K23=$G$9,"")))</f>
        <v>44117</v>
      </c>
      <c r="L24" s="3" t="s">
        <v>15</v>
      </c>
    </row>
    <row r="25" spans="1:12" ht="18" customHeight="1" x14ac:dyDescent="0.3">
      <c r="A25" s="26">
        <f t="shared" si="3"/>
        <v>44118</v>
      </c>
      <c r="B25" s="145" t="s">
        <v>16</v>
      </c>
      <c r="C25" s="135"/>
      <c r="D25" s="136"/>
      <c r="E25" s="131"/>
      <c r="F25" s="26" t="b">
        <f t="shared" si="4"/>
        <v>0</v>
      </c>
      <c r="G25" s="145" t="s">
        <v>16</v>
      </c>
      <c r="H25" s="136"/>
      <c r="I25" s="136"/>
      <c r="K25" s="5">
        <f t="shared" si="5"/>
        <v>44118</v>
      </c>
      <c r="L25" s="3" t="s">
        <v>16</v>
      </c>
    </row>
    <row r="26" spans="1:12" ht="18" customHeight="1" x14ac:dyDescent="0.3">
      <c r="A26" s="26">
        <f t="shared" si="3"/>
        <v>44119</v>
      </c>
      <c r="B26" s="145" t="s">
        <v>17</v>
      </c>
      <c r="C26" s="135"/>
      <c r="D26" s="136"/>
      <c r="E26" s="131"/>
      <c r="F26" s="26" t="b">
        <f t="shared" si="4"/>
        <v>0</v>
      </c>
      <c r="G26" s="145" t="s">
        <v>17</v>
      </c>
      <c r="H26" s="136"/>
      <c r="I26" s="136"/>
      <c r="K26" s="5">
        <f t="shared" si="5"/>
        <v>44119</v>
      </c>
      <c r="L26" s="3" t="s">
        <v>17</v>
      </c>
    </row>
    <row r="27" spans="1:12" ht="18" customHeight="1" x14ac:dyDescent="0.3">
      <c r="A27" s="26">
        <f t="shared" si="3"/>
        <v>44120</v>
      </c>
      <c r="B27" s="145" t="s">
        <v>18</v>
      </c>
      <c r="C27" s="135"/>
      <c r="D27" s="136"/>
      <c r="E27" s="131"/>
      <c r="F27" s="26" t="b">
        <f t="shared" si="4"/>
        <v>0</v>
      </c>
      <c r="G27" s="145" t="s">
        <v>18</v>
      </c>
      <c r="H27" s="136"/>
      <c r="I27" s="136"/>
      <c r="K27" s="5">
        <f t="shared" si="5"/>
        <v>44120</v>
      </c>
      <c r="L27" s="3" t="s">
        <v>18</v>
      </c>
    </row>
    <row r="28" spans="1:12" ht="18" customHeight="1" thickBot="1" x14ac:dyDescent="0.35">
      <c r="A28" s="27">
        <f t="shared" si="3"/>
        <v>44121</v>
      </c>
      <c r="B28" s="146" t="s">
        <v>19</v>
      </c>
      <c r="C28" s="138"/>
      <c r="D28" s="139"/>
      <c r="E28" s="131"/>
      <c r="F28" s="27" t="b">
        <f t="shared" si="4"/>
        <v>0</v>
      </c>
      <c r="G28" s="146" t="s">
        <v>19</v>
      </c>
      <c r="H28" s="139"/>
      <c r="I28" s="139"/>
      <c r="K28" s="5">
        <f t="shared" si="5"/>
        <v>44121</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44122</v>
      </c>
      <c r="B30" s="144" t="s">
        <v>13</v>
      </c>
      <c r="C30" s="133"/>
      <c r="D30" s="130"/>
      <c r="E30" s="30"/>
      <c r="F30" s="15" t="s">
        <v>29</v>
      </c>
      <c r="G30" s="29"/>
      <c r="H30" s="31">
        <f>(C21+C29+C37+H21+H29)-C13</f>
        <v>0</v>
      </c>
      <c r="I30" s="31">
        <f>D21+D29+D37+I21+I29</f>
        <v>0</v>
      </c>
      <c r="K30" s="5">
        <f>IF(K28=0,"",IF(K28&lt;$G$9,K28+1,IF(K28=$G$9,"")))</f>
        <v>44122</v>
      </c>
      <c r="L30" s="3" t="s">
        <v>13</v>
      </c>
    </row>
    <row r="31" spans="1:12" ht="18" customHeight="1" thickTop="1" x14ac:dyDescent="0.3">
      <c r="A31" s="26">
        <f t="shared" si="6"/>
        <v>44123</v>
      </c>
      <c r="B31" s="145" t="s">
        <v>14</v>
      </c>
      <c r="C31" s="135"/>
      <c r="D31" s="136"/>
      <c r="E31" s="30"/>
      <c r="F31" s="200" t="s">
        <v>32</v>
      </c>
      <c r="G31" s="201"/>
      <c r="H31" s="201"/>
      <c r="I31" s="202"/>
      <c r="K31" s="5">
        <f>IF(K30=0,"",IF(K30&lt;$G$9,K30+1,IF(K30=$G$9,"")))</f>
        <v>44123</v>
      </c>
      <c r="L31" s="3" t="s">
        <v>14</v>
      </c>
    </row>
    <row r="32" spans="1:12" ht="18" customHeight="1" x14ac:dyDescent="0.3">
      <c r="A32" s="26">
        <f t="shared" si="6"/>
        <v>44124</v>
      </c>
      <c r="B32" s="145" t="s">
        <v>15</v>
      </c>
      <c r="C32" s="135"/>
      <c r="D32" s="136"/>
      <c r="E32" s="30"/>
      <c r="F32" s="203"/>
      <c r="G32" s="204"/>
      <c r="H32" s="204"/>
      <c r="I32" s="205"/>
      <c r="K32" s="5">
        <f t="shared" ref="K32:K36" si="7">IF(K31=0,"",IF(K31&lt;$G$9,K31+1,IF(K31=$G$9,"")))</f>
        <v>44124</v>
      </c>
      <c r="L32" s="3" t="s">
        <v>15</v>
      </c>
    </row>
    <row r="33" spans="1:12" ht="18" customHeight="1" x14ac:dyDescent="0.3">
      <c r="A33" s="26">
        <f t="shared" si="6"/>
        <v>44125</v>
      </c>
      <c r="B33" s="145" t="s">
        <v>16</v>
      </c>
      <c r="C33" s="135"/>
      <c r="D33" s="136"/>
      <c r="E33" s="30"/>
      <c r="F33" s="203"/>
      <c r="G33" s="204"/>
      <c r="H33" s="204"/>
      <c r="I33" s="205"/>
      <c r="K33" s="5">
        <f t="shared" si="7"/>
        <v>44125</v>
      </c>
      <c r="L33" s="3" t="s">
        <v>16</v>
      </c>
    </row>
    <row r="34" spans="1:12" ht="18" customHeight="1" x14ac:dyDescent="0.3">
      <c r="A34" s="26" t="str">
        <f t="shared" si="6"/>
        <v/>
      </c>
      <c r="B34" s="145" t="s">
        <v>17</v>
      </c>
      <c r="C34" s="152"/>
      <c r="D34" s="136"/>
      <c r="E34" s="30"/>
      <c r="F34" s="203"/>
      <c r="G34" s="204"/>
      <c r="H34" s="204"/>
      <c r="I34" s="205"/>
      <c r="K34" s="5" t="str">
        <f t="shared" si="7"/>
        <v/>
      </c>
      <c r="L34" s="3" t="s">
        <v>17</v>
      </c>
    </row>
    <row r="35" spans="1:12" ht="18" customHeight="1" x14ac:dyDescent="0.3">
      <c r="A35" s="26" t="b">
        <f t="shared" si="6"/>
        <v>0</v>
      </c>
      <c r="B35" s="145" t="s">
        <v>18</v>
      </c>
      <c r="C35" s="152"/>
      <c r="D35" s="136"/>
      <c r="E35" s="30"/>
      <c r="F35" s="203"/>
      <c r="G35" s="204"/>
      <c r="H35" s="204"/>
      <c r="I35" s="205"/>
      <c r="K35" s="5" t="b">
        <f t="shared" si="7"/>
        <v>0</v>
      </c>
      <c r="L35" s="3" t="s">
        <v>18</v>
      </c>
    </row>
    <row r="36" spans="1:12" ht="18" customHeight="1" thickBot="1" x14ac:dyDescent="0.35">
      <c r="A36" s="27" t="b">
        <f t="shared" si="6"/>
        <v>0</v>
      </c>
      <c r="B36" s="146" t="s">
        <v>19</v>
      </c>
      <c r="C36" s="153"/>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L/3CWJS0qZxlrlUpvnyaEY3VpgFSpHKmySJtVJWWqbMJwgzYWf8GPUqKY7WW/GVlpnqJX1deDBKSmeT/LAorBQ==" saltValue="qR10ssExmkRYyzYZ8PQTb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645" priority="34" operator="equal">
      <formula>FALSE</formula>
    </cfRule>
  </conditionalFormatting>
  <conditionalFormatting sqref="A14">
    <cfRule type="cellIs" dxfId="644" priority="38" operator="equal">
      <formula>FALSE</formula>
    </cfRule>
  </conditionalFormatting>
  <conditionalFormatting sqref="L29:L37 K13:K21 K29 K37 K45">
    <cfRule type="cellIs" dxfId="643" priority="37" operator="equal">
      <formula>FALSE</formula>
    </cfRule>
  </conditionalFormatting>
  <conditionalFormatting sqref="K21">
    <cfRule type="cellIs" dxfId="642" priority="36" operator="equal">
      <formula>FALSE</formula>
    </cfRule>
  </conditionalFormatting>
  <conditionalFormatting sqref="L21:L29">
    <cfRule type="cellIs" dxfId="641" priority="35" operator="equal">
      <formula>FALSE</formula>
    </cfRule>
  </conditionalFormatting>
  <conditionalFormatting sqref="K48:K52">
    <cfRule type="cellIs" dxfId="640" priority="22" operator="equal">
      <formula>FALSE</formula>
    </cfRule>
  </conditionalFormatting>
  <conditionalFormatting sqref="F30">
    <cfRule type="cellIs" dxfId="639" priority="3" operator="equal">
      <formula>FALSE</formula>
    </cfRule>
  </conditionalFormatting>
  <conditionalFormatting sqref="K31">
    <cfRule type="cellIs" dxfId="638" priority="29" operator="equal">
      <formula>FALSE</formula>
    </cfRule>
  </conditionalFormatting>
  <conditionalFormatting sqref="K47">
    <cfRule type="cellIs" dxfId="637" priority="23" operator="equal">
      <formula>FALSE</formula>
    </cfRule>
  </conditionalFormatting>
  <conditionalFormatting sqref="K38">
    <cfRule type="cellIs" dxfId="636" priority="27" operator="equal">
      <formula>FALSE</formula>
    </cfRule>
  </conditionalFormatting>
  <conditionalFormatting sqref="K39">
    <cfRule type="cellIs" dxfId="635" priority="26" operator="equal">
      <formula>FALSE</formula>
    </cfRule>
  </conditionalFormatting>
  <conditionalFormatting sqref="K40:K44">
    <cfRule type="cellIs" dxfId="634" priority="25" operator="equal">
      <formula>FALSE</formula>
    </cfRule>
  </conditionalFormatting>
  <conditionalFormatting sqref="K22">
    <cfRule type="cellIs" dxfId="633" priority="33" operator="equal">
      <formula>FALSE</formula>
    </cfRule>
  </conditionalFormatting>
  <conditionalFormatting sqref="K23">
    <cfRule type="cellIs" dxfId="632" priority="32" operator="equal">
      <formula>FALSE</formula>
    </cfRule>
  </conditionalFormatting>
  <conditionalFormatting sqref="K24:K28">
    <cfRule type="cellIs" dxfId="631" priority="31" operator="equal">
      <formula>FALSE</formula>
    </cfRule>
  </conditionalFormatting>
  <conditionalFormatting sqref="K30">
    <cfRule type="cellIs" dxfId="630" priority="30" operator="equal">
      <formula>FALSE</formula>
    </cfRule>
  </conditionalFormatting>
  <conditionalFormatting sqref="B30:B36">
    <cfRule type="cellIs" dxfId="629" priority="10" operator="equal">
      <formula>FALSE</formula>
    </cfRule>
  </conditionalFormatting>
  <conditionalFormatting sqref="K32:K36">
    <cfRule type="cellIs" dxfId="628" priority="28" operator="equal">
      <formula>FALSE</formula>
    </cfRule>
  </conditionalFormatting>
  <conditionalFormatting sqref="A22">
    <cfRule type="cellIs" dxfId="627" priority="8" operator="equal">
      <formula>FALSE</formula>
    </cfRule>
  </conditionalFormatting>
  <conditionalFormatting sqref="F22">
    <cfRule type="cellIs" dxfId="626" priority="6" operator="equal">
      <formula>FALSE</formula>
    </cfRule>
  </conditionalFormatting>
  <conditionalFormatting sqref="K46">
    <cfRule type="cellIs" dxfId="625" priority="24" operator="equal">
      <formula>FALSE</formula>
    </cfRule>
  </conditionalFormatting>
  <conditionalFormatting sqref="F30">
    <cfRule type="cellIs" dxfId="624" priority="4" operator="equal">
      <formula>FALSE</formula>
    </cfRule>
  </conditionalFormatting>
  <conditionalFormatting sqref="A14:A20">
    <cfRule type="containsText" dxfId="623" priority="21" operator="containsText" text="FALSE">
      <formula>NOT(ISERROR(SEARCH("FALSE",A14)))</formula>
    </cfRule>
  </conditionalFormatting>
  <conditionalFormatting sqref="F14">
    <cfRule type="cellIs" dxfId="622" priority="20" operator="equal">
      <formula>FALSE</formula>
    </cfRule>
  </conditionalFormatting>
  <conditionalFormatting sqref="F14:F20">
    <cfRule type="containsText" dxfId="621" priority="19" operator="containsText" text="FALSE">
      <formula>NOT(ISERROR(SEARCH("FALSE",F14)))</formula>
    </cfRule>
  </conditionalFormatting>
  <conditionalFormatting sqref="B28">
    <cfRule type="cellIs" dxfId="620" priority="17" operator="equal">
      <formula>FALSE</formula>
    </cfRule>
  </conditionalFormatting>
  <conditionalFormatting sqref="B22:B28">
    <cfRule type="cellIs" dxfId="619" priority="18" operator="equal">
      <formula>FALSE</formula>
    </cfRule>
  </conditionalFormatting>
  <conditionalFormatting sqref="A29">
    <cfRule type="cellIs" dxfId="618" priority="16" operator="equal">
      <formula>FALSE</formula>
    </cfRule>
  </conditionalFormatting>
  <conditionalFormatting sqref="F29">
    <cfRule type="cellIs" dxfId="617" priority="13" operator="equal">
      <formula>FALSE</formula>
    </cfRule>
  </conditionalFormatting>
  <conditionalFormatting sqref="G22:G28">
    <cfRule type="cellIs" dxfId="616" priority="15" operator="equal">
      <formula>FALSE</formula>
    </cfRule>
  </conditionalFormatting>
  <conditionalFormatting sqref="F29">
    <cfRule type="cellIs" dxfId="615" priority="14" operator="equal">
      <formula>FALSE</formula>
    </cfRule>
  </conditionalFormatting>
  <conditionalFormatting sqref="A30">
    <cfRule type="cellIs" dxfId="614" priority="12" operator="equal">
      <formula>FALSE</formula>
    </cfRule>
  </conditionalFormatting>
  <conditionalFormatting sqref="A30:A36">
    <cfRule type="containsText" dxfId="613" priority="11" operator="containsText" text="FALSE">
      <formula>NOT(ISERROR(SEARCH("FALSE",A30)))</formula>
    </cfRule>
  </conditionalFormatting>
  <conditionalFormatting sqref="B36">
    <cfRule type="cellIs" dxfId="612" priority="9" operator="equal">
      <formula>FALSE</formula>
    </cfRule>
  </conditionalFormatting>
  <conditionalFormatting sqref="A22:A28">
    <cfRule type="containsText" dxfId="611" priority="7" operator="containsText" text="FALSE">
      <formula>NOT(ISERROR(SEARCH("FALSE",A22)))</formula>
    </cfRule>
  </conditionalFormatting>
  <conditionalFormatting sqref="F22:F28">
    <cfRule type="containsText" dxfId="610" priority="5" operator="containsText" text="FALSE">
      <formula>NOT(ISERROR(SEARCH("FALSE",F22)))</formula>
    </cfRule>
  </conditionalFormatting>
  <conditionalFormatting sqref="B8:D8">
    <cfRule type="cellIs" dxfId="609" priority="2" operator="equal">
      <formula>0</formula>
    </cfRule>
  </conditionalFormatting>
  <conditionalFormatting sqref="B9:D10">
    <cfRule type="cellIs" dxfId="60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showGridLines="0" zoomScale="98" zoomScaleNormal="98" workbookViewId="0">
      <pane ySplit="13" topLeftCell="A14"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Schedule'!$K$17</f>
        <v>44126</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Schedule'!$L$17</f>
        <v>44138</v>
      </c>
      <c r="H9" s="189"/>
      <c r="I9" s="189"/>
      <c r="J9" s="38"/>
    </row>
    <row r="10" spans="1:12" ht="18" customHeight="1" thickBot="1" x14ac:dyDescent="0.35">
      <c r="A10" s="33" t="s">
        <v>7</v>
      </c>
      <c r="B10" s="199">
        <f>'June 22, 2020 - July 6, 2020'!$B$10</f>
        <v>0</v>
      </c>
      <c r="C10" s="199"/>
      <c r="D10" s="199"/>
      <c r="E10" s="4"/>
      <c r="F10" s="33" t="s">
        <v>8</v>
      </c>
      <c r="G10" s="190">
        <f>'Payroll Schedule'!$B$17</f>
        <v>21</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'Oct 6, 2020 - Oct 21, 2020'!$C$37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44126</v>
      </c>
      <c r="B18" s="134" t="s">
        <v>17</v>
      </c>
      <c r="C18" s="135"/>
      <c r="D18" s="136"/>
      <c r="E18" s="131"/>
      <c r="F18" s="26" t="b">
        <f t="shared" si="1"/>
        <v>0</v>
      </c>
      <c r="G18" s="134" t="s">
        <v>17</v>
      </c>
      <c r="H18" s="136"/>
      <c r="I18" s="136"/>
      <c r="K18" s="5">
        <f t="shared" si="2"/>
        <v>44126</v>
      </c>
      <c r="L18" s="3" t="s">
        <v>17</v>
      </c>
    </row>
    <row r="19" spans="1:12" ht="18" customHeight="1" x14ac:dyDescent="0.3">
      <c r="A19" s="26">
        <f t="shared" si="0"/>
        <v>44127</v>
      </c>
      <c r="B19" s="134" t="s">
        <v>18</v>
      </c>
      <c r="C19" s="135"/>
      <c r="D19" s="136"/>
      <c r="E19" s="131"/>
      <c r="F19" s="26" t="b">
        <f t="shared" si="1"/>
        <v>0</v>
      </c>
      <c r="G19" s="134" t="s">
        <v>18</v>
      </c>
      <c r="H19" s="136"/>
      <c r="I19" s="136"/>
      <c r="K19" s="5">
        <f t="shared" si="2"/>
        <v>44127</v>
      </c>
      <c r="L19" s="3" t="s">
        <v>18</v>
      </c>
    </row>
    <row r="20" spans="1:12" ht="18" customHeight="1" thickBot="1" x14ac:dyDescent="0.35">
      <c r="A20" s="27">
        <f t="shared" si="0"/>
        <v>44128</v>
      </c>
      <c r="B20" s="137" t="s">
        <v>19</v>
      </c>
      <c r="C20" s="138"/>
      <c r="D20" s="139"/>
      <c r="E20" s="131"/>
      <c r="F20" s="27" t="b">
        <f t="shared" si="1"/>
        <v>0</v>
      </c>
      <c r="G20" s="137" t="s">
        <v>19</v>
      </c>
      <c r="H20" s="139"/>
      <c r="I20" s="139"/>
      <c r="K20" s="5">
        <f t="shared" si="2"/>
        <v>44128</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44129</v>
      </c>
      <c r="B22" s="144" t="s">
        <v>13</v>
      </c>
      <c r="C22" s="133"/>
      <c r="D22" s="130"/>
      <c r="E22" s="131"/>
      <c r="F22" s="128" t="b">
        <f t="shared" ref="F22:F28" si="4">K46</f>
        <v>0</v>
      </c>
      <c r="G22" s="144" t="s">
        <v>13</v>
      </c>
      <c r="H22" s="130"/>
      <c r="I22" s="130"/>
      <c r="K22" s="5">
        <f>IF(K20=0,"",IF(K20&lt;$G$9,K20+1,IF(K20=$G$9,"")))</f>
        <v>44129</v>
      </c>
      <c r="L22" s="3" t="s">
        <v>13</v>
      </c>
    </row>
    <row r="23" spans="1:12" ht="18" customHeight="1" x14ac:dyDescent="0.3">
      <c r="A23" s="26">
        <f t="shared" si="3"/>
        <v>44130</v>
      </c>
      <c r="B23" s="145" t="s">
        <v>14</v>
      </c>
      <c r="C23" s="135"/>
      <c r="D23" s="136"/>
      <c r="E23" s="131"/>
      <c r="F23" s="26" t="b">
        <f t="shared" si="4"/>
        <v>0</v>
      </c>
      <c r="G23" s="145" t="s">
        <v>14</v>
      </c>
      <c r="H23" s="136"/>
      <c r="I23" s="136"/>
      <c r="K23" s="5">
        <f>IF(K22=0,"",IF(K22&lt;$G$9,K22+1,IF(K22=$G$9,"")))</f>
        <v>44130</v>
      </c>
      <c r="L23" s="3" t="s">
        <v>14</v>
      </c>
    </row>
    <row r="24" spans="1:12" ht="18" customHeight="1" x14ac:dyDescent="0.3">
      <c r="A24" s="26">
        <f t="shared" si="3"/>
        <v>44131</v>
      </c>
      <c r="B24" s="145" t="s">
        <v>15</v>
      </c>
      <c r="C24" s="135"/>
      <c r="D24" s="136"/>
      <c r="E24" s="131"/>
      <c r="F24" s="26" t="b">
        <f t="shared" si="4"/>
        <v>0</v>
      </c>
      <c r="G24" s="145" t="s">
        <v>15</v>
      </c>
      <c r="H24" s="136"/>
      <c r="I24" s="136"/>
      <c r="K24" s="5">
        <f t="shared" ref="K24:K28" si="5">IF(K23=0,"",IF(K23&lt;$G$9,K23+1,IF(K23=$G$9,"")))</f>
        <v>44131</v>
      </c>
      <c r="L24" s="3" t="s">
        <v>15</v>
      </c>
    </row>
    <row r="25" spans="1:12" ht="18" customHeight="1" x14ac:dyDescent="0.3">
      <c r="A25" s="26">
        <f t="shared" si="3"/>
        <v>44132</v>
      </c>
      <c r="B25" s="145" t="s">
        <v>16</v>
      </c>
      <c r="C25" s="135"/>
      <c r="D25" s="136"/>
      <c r="E25" s="131"/>
      <c r="F25" s="26" t="b">
        <f t="shared" si="4"/>
        <v>0</v>
      </c>
      <c r="G25" s="145" t="s">
        <v>16</v>
      </c>
      <c r="H25" s="136"/>
      <c r="I25" s="136"/>
      <c r="K25" s="5">
        <f t="shared" si="5"/>
        <v>44132</v>
      </c>
      <c r="L25" s="3" t="s">
        <v>16</v>
      </c>
    </row>
    <row r="26" spans="1:12" ht="18" customHeight="1" x14ac:dyDescent="0.3">
      <c r="A26" s="26">
        <f t="shared" si="3"/>
        <v>44133</v>
      </c>
      <c r="B26" s="145" t="s">
        <v>17</v>
      </c>
      <c r="C26" s="135"/>
      <c r="D26" s="136"/>
      <c r="E26" s="131"/>
      <c r="F26" s="26" t="b">
        <f t="shared" si="4"/>
        <v>0</v>
      </c>
      <c r="G26" s="145" t="s">
        <v>17</v>
      </c>
      <c r="H26" s="136"/>
      <c r="I26" s="136"/>
      <c r="K26" s="5">
        <f t="shared" si="5"/>
        <v>44133</v>
      </c>
      <c r="L26" s="3" t="s">
        <v>17</v>
      </c>
    </row>
    <row r="27" spans="1:12" ht="18" customHeight="1" x14ac:dyDescent="0.3">
      <c r="A27" s="26">
        <f t="shared" si="3"/>
        <v>44134</v>
      </c>
      <c r="B27" s="145" t="s">
        <v>18</v>
      </c>
      <c r="C27" s="135"/>
      <c r="D27" s="136"/>
      <c r="E27" s="131"/>
      <c r="F27" s="26" t="b">
        <f t="shared" si="4"/>
        <v>0</v>
      </c>
      <c r="G27" s="145" t="s">
        <v>18</v>
      </c>
      <c r="H27" s="136"/>
      <c r="I27" s="136"/>
      <c r="K27" s="5">
        <f t="shared" si="5"/>
        <v>44134</v>
      </c>
      <c r="L27" s="3" t="s">
        <v>18</v>
      </c>
    </row>
    <row r="28" spans="1:12" ht="18" customHeight="1" thickBot="1" x14ac:dyDescent="0.35">
      <c r="A28" s="27">
        <f t="shared" si="3"/>
        <v>44135</v>
      </c>
      <c r="B28" s="146" t="s">
        <v>19</v>
      </c>
      <c r="C28" s="138"/>
      <c r="D28" s="139"/>
      <c r="E28" s="131"/>
      <c r="F28" s="27" t="b">
        <f t="shared" si="4"/>
        <v>0</v>
      </c>
      <c r="G28" s="146" t="s">
        <v>19</v>
      </c>
      <c r="H28" s="139"/>
      <c r="I28" s="139"/>
      <c r="K28" s="5">
        <f t="shared" si="5"/>
        <v>44135</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44136</v>
      </c>
      <c r="B30" s="144" t="s">
        <v>13</v>
      </c>
      <c r="C30" s="133"/>
      <c r="D30" s="130"/>
      <c r="E30" s="30"/>
      <c r="F30" s="15" t="s">
        <v>29</v>
      </c>
      <c r="G30" s="29"/>
      <c r="H30" s="31">
        <f>(C21+C29+C37+H21+H29)-C13</f>
        <v>0</v>
      </c>
      <c r="I30" s="31">
        <f>D21+D29+D37+I21+I29</f>
        <v>0</v>
      </c>
      <c r="K30" s="5">
        <f>IF(K28=0,"",IF(K28&lt;$G$9,K28+1,IF(K28=$G$9,"")))</f>
        <v>44136</v>
      </c>
      <c r="L30" s="3" t="s">
        <v>13</v>
      </c>
    </row>
    <row r="31" spans="1:12" ht="18" customHeight="1" thickTop="1" x14ac:dyDescent="0.3">
      <c r="A31" s="26">
        <f t="shared" si="6"/>
        <v>44137</v>
      </c>
      <c r="B31" s="145" t="s">
        <v>14</v>
      </c>
      <c r="C31" s="135"/>
      <c r="D31" s="136"/>
      <c r="E31" s="30"/>
      <c r="F31" s="200" t="s">
        <v>32</v>
      </c>
      <c r="G31" s="201"/>
      <c r="H31" s="201"/>
      <c r="I31" s="202"/>
      <c r="K31" s="5">
        <f>IF(K30=0,"",IF(K30&lt;$G$9,K30+1,IF(K30=$G$9,"")))</f>
        <v>44137</v>
      </c>
      <c r="L31" s="3" t="s">
        <v>14</v>
      </c>
    </row>
    <row r="32" spans="1:12" ht="18" customHeight="1" x14ac:dyDescent="0.3">
      <c r="A32" s="26">
        <f t="shared" si="6"/>
        <v>44138</v>
      </c>
      <c r="B32" s="145" t="s">
        <v>15</v>
      </c>
      <c r="C32" s="169"/>
      <c r="D32" s="136"/>
      <c r="E32" s="30"/>
      <c r="F32" s="203"/>
      <c r="G32" s="204"/>
      <c r="H32" s="204"/>
      <c r="I32" s="205"/>
      <c r="K32" s="5">
        <f t="shared" ref="K32:K36" si="7">IF(K31=0,"",IF(K31&lt;$G$9,K31+1,IF(K31=$G$9,"")))</f>
        <v>44138</v>
      </c>
      <c r="L32" s="3" t="s">
        <v>15</v>
      </c>
    </row>
    <row r="33" spans="1:12" ht="18" customHeight="1" x14ac:dyDescent="0.3">
      <c r="A33" s="26" t="str">
        <f t="shared" si="6"/>
        <v/>
      </c>
      <c r="B33" s="145" t="s">
        <v>16</v>
      </c>
      <c r="C33" s="136"/>
      <c r="D33" s="136"/>
      <c r="E33" s="30"/>
      <c r="F33" s="203"/>
      <c r="G33" s="204"/>
      <c r="H33" s="204"/>
      <c r="I33" s="205"/>
      <c r="K33" s="5" t="str">
        <f t="shared" si="7"/>
        <v/>
      </c>
      <c r="L33" s="3" t="s">
        <v>16</v>
      </c>
    </row>
    <row r="34" spans="1:12" ht="18" customHeight="1" x14ac:dyDescent="0.3">
      <c r="A34" s="26" t="b">
        <f t="shared" si="6"/>
        <v>0</v>
      </c>
      <c r="B34" s="145" t="s">
        <v>17</v>
      </c>
      <c r="C34" s="136"/>
      <c r="D34" s="136"/>
      <c r="E34" s="30"/>
      <c r="F34" s="203"/>
      <c r="G34" s="204"/>
      <c r="H34" s="204"/>
      <c r="I34" s="205"/>
      <c r="K34" s="5" t="b">
        <f t="shared" si="7"/>
        <v>0</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cQq5L/kj9gWvmvQhyCWuw1g08SpXGsPOP5jkoFgQavulvGGqEpH3RN/J65dzo3dUbIoG+cn0fxOiHUrE2JMhMw==" saltValue="bc7I9R8pmhGZtBGybQUY3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607" priority="34" operator="equal">
      <formula>FALSE</formula>
    </cfRule>
  </conditionalFormatting>
  <conditionalFormatting sqref="A14">
    <cfRule type="cellIs" dxfId="606" priority="38" operator="equal">
      <formula>FALSE</formula>
    </cfRule>
  </conditionalFormatting>
  <conditionalFormatting sqref="L29:L37 K13:K21 K29 K37 K45">
    <cfRule type="cellIs" dxfId="605" priority="37" operator="equal">
      <formula>FALSE</formula>
    </cfRule>
  </conditionalFormatting>
  <conditionalFormatting sqref="K21">
    <cfRule type="cellIs" dxfId="604" priority="36" operator="equal">
      <formula>FALSE</formula>
    </cfRule>
  </conditionalFormatting>
  <conditionalFormatting sqref="L21:L29">
    <cfRule type="cellIs" dxfId="603" priority="35" operator="equal">
      <formula>FALSE</formula>
    </cfRule>
  </conditionalFormatting>
  <conditionalFormatting sqref="K48:K52">
    <cfRule type="cellIs" dxfId="602" priority="22" operator="equal">
      <formula>FALSE</formula>
    </cfRule>
  </conditionalFormatting>
  <conditionalFormatting sqref="F30">
    <cfRule type="cellIs" dxfId="601" priority="3" operator="equal">
      <formula>FALSE</formula>
    </cfRule>
  </conditionalFormatting>
  <conditionalFormatting sqref="K31">
    <cfRule type="cellIs" dxfId="600" priority="29" operator="equal">
      <formula>FALSE</formula>
    </cfRule>
  </conditionalFormatting>
  <conditionalFormatting sqref="K47">
    <cfRule type="cellIs" dxfId="599" priority="23" operator="equal">
      <formula>FALSE</formula>
    </cfRule>
  </conditionalFormatting>
  <conditionalFormatting sqref="K38">
    <cfRule type="cellIs" dxfId="598" priority="27" operator="equal">
      <formula>FALSE</formula>
    </cfRule>
  </conditionalFormatting>
  <conditionalFormatting sqref="K39">
    <cfRule type="cellIs" dxfId="597" priority="26" operator="equal">
      <formula>FALSE</formula>
    </cfRule>
  </conditionalFormatting>
  <conditionalFormatting sqref="K40:K44">
    <cfRule type="cellIs" dxfId="596" priority="25" operator="equal">
      <formula>FALSE</formula>
    </cfRule>
  </conditionalFormatting>
  <conditionalFormatting sqref="K22">
    <cfRule type="cellIs" dxfId="595" priority="33" operator="equal">
      <formula>FALSE</formula>
    </cfRule>
  </conditionalFormatting>
  <conditionalFormatting sqref="K23">
    <cfRule type="cellIs" dxfId="594" priority="32" operator="equal">
      <formula>FALSE</formula>
    </cfRule>
  </conditionalFormatting>
  <conditionalFormatting sqref="K24:K28">
    <cfRule type="cellIs" dxfId="593" priority="31" operator="equal">
      <formula>FALSE</formula>
    </cfRule>
  </conditionalFormatting>
  <conditionalFormatting sqref="K30">
    <cfRule type="cellIs" dxfId="592" priority="30" operator="equal">
      <formula>FALSE</formula>
    </cfRule>
  </conditionalFormatting>
  <conditionalFormatting sqref="B30:B36">
    <cfRule type="cellIs" dxfId="591" priority="10" operator="equal">
      <formula>FALSE</formula>
    </cfRule>
  </conditionalFormatting>
  <conditionalFormatting sqref="K32:K36">
    <cfRule type="cellIs" dxfId="590" priority="28" operator="equal">
      <formula>FALSE</formula>
    </cfRule>
  </conditionalFormatting>
  <conditionalFormatting sqref="A22">
    <cfRule type="cellIs" dxfId="589" priority="8" operator="equal">
      <formula>FALSE</formula>
    </cfRule>
  </conditionalFormatting>
  <conditionalFormatting sqref="F22">
    <cfRule type="cellIs" dxfId="588" priority="6" operator="equal">
      <formula>FALSE</formula>
    </cfRule>
  </conditionalFormatting>
  <conditionalFormatting sqref="K46">
    <cfRule type="cellIs" dxfId="587" priority="24" operator="equal">
      <formula>FALSE</formula>
    </cfRule>
  </conditionalFormatting>
  <conditionalFormatting sqref="F30">
    <cfRule type="cellIs" dxfId="586" priority="4" operator="equal">
      <formula>FALSE</formula>
    </cfRule>
  </conditionalFormatting>
  <conditionalFormatting sqref="A14:A20">
    <cfRule type="containsText" dxfId="585" priority="21" operator="containsText" text="FALSE">
      <formula>NOT(ISERROR(SEARCH("FALSE",A14)))</formula>
    </cfRule>
  </conditionalFormatting>
  <conditionalFormatting sqref="F14">
    <cfRule type="cellIs" dxfId="584" priority="20" operator="equal">
      <formula>FALSE</formula>
    </cfRule>
  </conditionalFormatting>
  <conditionalFormatting sqref="F14:F20">
    <cfRule type="containsText" dxfId="583" priority="19" operator="containsText" text="FALSE">
      <formula>NOT(ISERROR(SEARCH("FALSE",F14)))</formula>
    </cfRule>
  </conditionalFormatting>
  <conditionalFormatting sqref="B28">
    <cfRule type="cellIs" dxfId="582" priority="17" operator="equal">
      <formula>FALSE</formula>
    </cfRule>
  </conditionalFormatting>
  <conditionalFormatting sqref="B22:B28">
    <cfRule type="cellIs" dxfId="581" priority="18" operator="equal">
      <formula>FALSE</formula>
    </cfRule>
  </conditionalFormatting>
  <conditionalFormatting sqref="A29">
    <cfRule type="cellIs" dxfId="580" priority="16" operator="equal">
      <formula>FALSE</formula>
    </cfRule>
  </conditionalFormatting>
  <conditionalFormatting sqref="F29">
    <cfRule type="cellIs" dxfId="579" priority="13" operator="equal">
      <formula>FALSE</formula>
    </cfRule>
  </conditionalFormatting>
  <conditionalFormatting sqref="G22:G28">
    <cfRule type="cellIs" dxfId="578" priority="15" operator="equal">
      <formula>FALSE</formula>
    </cfRule>
  </conditionalFormatting>
  <conditionalFormatting sqref="F29">
    <cfRule type="cellIs" dxfId="577" priority="14" operator="equal">
      <formula>FALSE</formula>
    </cfRule>
  </conditionalFormatting>
  <conditionalFormatting sqref="A30">
    <cfRule type="cellIs" dxfId="576" priority="12" operator="equal">
      <formula>FALSE</formula>
    </cfRule>
  </conditionalFormatting>
  <conditionalFormatting sqref="A30:A36">
    <cfRule type="containsText" dxfId="575" priority="11" operator="containsText" text="FALSE">
      <formula>NOT(ISERROR(SEARCH("FALSE",A30)))</formula>
    </cfRule>
  </conditionalFormatting>
  <conditionalFormatting sqref="B36">
    <cfRule type="cellIs" dxfId="574" priority="9" operator="equal">
      <formula>FALSE</formula>
    </cfRule>
  </conditionalFormatting>
  <conditionalFormatting sqref="A22:A28">
    <cfRule type="containsText" dxfId="573" priority="7" operator="containsText" text="FALSE">
      <formula>NOT(ISERROR(SEARCH("FALSE",A22)))</formula>
    </cfRule>
  </conditionalFormatting>
  <conditionalFormatting sqref="F22:F28">
    <cfRule type="containsText" dxfId="572" priority="5" operator="containsText" text="FALSE">
      <formula>NOT(ISERROR(SEARCH("FALSE",F22)))</formula>
    </cfRule>
  </conditionalFormatting>
  <conditionalFormatting sqref="B8:D8">
    <cfRule type="cellIs" dxfId="571" priority="2" operator="equal">
      <formula>0</formula>
    </cfRule>
  </conditionalFormatting>
  <conditionalFormatting sqref="B9:D10">
    <cfRule type="cellIs" dxfId="57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B8 J8" xr:uid="{00000000-0002-0000-0A00-000002000000}"/>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3"/>
  <sheetViews>
    <sheetView showGridLines="0" zoomScale="98" zoomScaleNormal="98" workbookViewId="0">
      <pane ySplit="13" topLeftCell="A14" activePane="bottomLeft" state="frozen"/>
      <selection pane="bottomLeft" activeCell="C17" sqref="C17"/>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Schedule'!$K$18</f>
        <v>44139</v>
      </c>
      <c r="H8" s="194"/>
      <c r="I8" s="194"/>
      <c r="J8" s="37"/>
      <c r="K8" s="12" t="str">
        <f>TEXT(G8,"dddd")</f>
        <v>Wednesday</v>
      </c>
    </row>
    <row r="9" spans="1:12" ht="18" customHeight="1" thickBot="1" x14ac:dyDescent="0.35">
      <c r="A9" s="33" t="s">
        <v>5</v>
      </c>
      <c r="B9" s="199">
        <f>'June 22, 2020 - July 6, 2020'!$B$9</f>
        <v>0</v>
      </c>
      <c r="C9" s="199"/>
      <c r="D9" s="199"/>
      <c r="E9" s="4"/>
      <c r="F9" s="33" t="s">
        <v>6</v>
      </c>
      <c r="G9" s="189">
        <f>'Payroll Schedule'!$L$18</f>
        <v>44152</v>
      </c>
      <c r="H9" s="189"/>
      <c r="I9" s="189"/>
      <c r="J9" s="38"/>
    </row>
    <row r="10" spans="1:12" ht="18" customHeight="1" thickBot="1" x14ac:dyDescent="0.35">
      <c r="A10" s="33" t="s">
        <v>7</v>
      </c>
      <c r="B10" s="199">
        <f>'June 22, 2020 - July 6, 2020'!$B$10</f>
        <v>0</v>
      </c>
      <c r="C10" s="199"/>
      <c r="D10" s="199"/>
      <c r="E10" s="4"/>
      <c r="F10" s="33" t="s">
        <v>8</v>
      </c>
      <c r="G10" s="190">
        <f>'Payroll Schedule'!$B$18</f>
        <v>22</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'Oct 22, 2020 - Nov 3, 2020'!$C$37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f t="shared" si="0"/>
        <v>44139</v>
      </c>
      <c r="B17" s="134" t="s">
        <v>16</v>
      </c>
      <c r="C17" s="135"/>
      <c r="D17" s="136"/>
      <c r="E17" s="131"/>
      <c r="F17" s="26" t="b">
        <f t="shared" si="1"/>
        <v>0</v>
      </c>
      <c r="G17" s="134" t="s">
        <v>16</v>
      </c>
      <c r="H17" s="136"/>
      <c r="I17" s="136"/>
      <c r="K17" s="5">
        <f t="shared" si="2"/>
        <v>44139</v>
      </c>
      <c r="L17" s="3" t="s">
        <v>16</v>
      </c>
    </row>
    <row r="18" spans="1:12" ht="18" customHeight="1" x14ac:dyDescent="0.3">
      <c r="A18" s="26">
        <f t="shared" si="0"/>
        <v>44140</v>
      </c>
      <c r="B18" s="134" t="s">
        <v>17</v>
      </c>
      <c r="C18" s="135"/>
      <c r="D18" s="136"/>
      <c r="E18" s="131"/>
      <c r="F18" s="26" t="b">
        <f t="shared" si="1"/>
        <v>0</v>
      </c>
      <c r="G18" s="134" t="s">
        <v>17</v>
      </c>
      <c r="H18" s="136"/>
      <c r="I18" s="136"/>
      <c r="K18" s="5">
        <f t="shared" si="2"/>
        <v>44140</v>
      </c>
      <c r="L18" s="3" t="s">
        <v>17</v>
      </c>
    </row>
    <row r="19" spans="1:12" ht="18" customHeight="1" x14ac:dyDescent="0.3">
      <c r="A19" s="26">
        <f t="shared" si="0"/>
        <v>44141</v>
      </c>
      <c r="B19" s="134" t="s">
        <v>18</v>
      </c>
      <c r="C19" s="135"/>
      <c r="D19" s="136"/>
      <c r="E19" s="131"/>
      <c r="F19" s="26" t="b">
        <f t="shared" si="1"/>
        <v>0</v>
      </c>
      <c r="G19" s="134" t="s">
        <v>18</v>
      </c>
      <c r="H19" s="136"/>
      <c r="I19" s="136"/>
      <c r="K19" s="5">
        <f t="shared" si="2"/>
        <v>44141</v>
      </c>
      <c r="L19" s="3" t="s">
        <v>18</v>
      </c>
    </row>
    <row r="20" spans="1:12" ht="18" customHeight="1" thickBot="1" x14ac:dyDescent="0.35">
      <c r="A20" s="27">
        <f t="shared" si="0"/>
        <v>44142</v>
      </c>
      <c r="B20" s="137" t="s">
        <v>19</v>
      </c>
      <c r="C20" s="138"/>
      <c r="D20" s="139"/>
      <c r="E20" s="131"/>
      <c r="F20" s="27" t="b">
        <f t="shared" si="1"/>
        <v>0</v>
      </c>
      <c r="G20" s="137" t="s">
        <v>19</v>
      </c>
      <c r="H20" s="139"/>
      <c r="I20" s="139"/>
      <c r="K20" s="5">
        <f t="shared" si="2"/>
        <v>44142</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44143</v>
      </c>
      <c r="B22" s="144" t="s">
        <v>13</v>
      </c>
      <c r="C22" s="133"/>
      <c r="D22" s="130"/>
      <c r="E22" s="131"/>
      <c r="F22" s="128" t="b">
        <f t="shared" ref="F22:F28" si="4">K46</f>
        <v>0</v>
      </c>
      <c r="G22" s="144" t="s">
        <v>13</v>
      </c>
      <c r="H22" s="130"/>
      <c r="I22" s="130"/>
      <c r="K22" s="5">
        <f>IF(K20=0,"",IF(K20&lt;$G$9,K20+1,IF(K20=$G$9,"")))</f>
        <v>44143</v>
      </c>
      <c r="L22" s="3" t="s">
        <v>13</v>
      </c>
    </row>
    <row r="23" spans="1:12" ht="18" customHeight="1" x14ac:dyDescent="0.3">
      <c r="A23" s="26">
        <f t="shared" si="3"/>
        <v>44144</v>
      </c>
      <c r="B23" s="145" t="s">
        <v>14</v>
      </c>
      <c r="C23" s="135"/>
      <c r="D23" s="136"/>
      <c r="E23" s="131"/>
      <c r="F23" s="26" t="b">
        <f t="shared" si="4"/>
        <v>0</v>
      </c>
      <c r="G23" s="145" t="s">
        <v>14</v>
      </c>
      <c r="H23" s="136"/>
      <c r="I23" s="136"/>
      <c r="K23" s="5">
        <f>IF(K22=0,"",IF(K22&lt;$G$9,K22+1,IF(K22=$G$9,"")))</f>
        <v>44144</v>
      </c>
      <c r="L23" s="3" t="s">
        <v>14</v>
      </c>
    </row>
    <row r="24" spans="1:12" ht="18" customHeight="1" x14ac:dyDescent="0.3">
      <c r="A24" s="26">
        <f t="shared" si="3"/>
        <v>44145</v>
      </c>
      <c r="B24" s="145" t="s">
        <v>15</v>
      </c>
      <c r="C24" s="135"/>
      <c r="D24" s="136"/>
      <c r="E24" s="131"/>
      <c r="F24" s="26" t="b">
        <f t="shared" si="4"/>
        <v>0</v>
      </c>
      <c r="G24" s="145" t="s">
        <v>15</v>
      </c>
      <c r="H24" s="136"/>
      <c r="I24" s="136"/>
      <c r="K24" s="5">
        <f t="shared" ref="K24:K28" si="5">IF(K23=0,"",IF(K23&lt;$G$9,K23+1,IF(K23=$G$9,"")))</f>
        <v>44145</v>
      </c>
      <c r="L24" s="3" t="s">
        <v>15</v>
      </c>
    </row>
    <row r="25" spans="1:12" ht="18" customHeight="1" x14ac:dyDescent="0.3">
      <c r="A25" s="26">
        <f t="shared" si="3"/>
        <v>44146</v>
      </c>
      <c r="B25" s="145" t="s">
        <v>16</v>
      </c>
      <c r="C25" s="135"/>
      <c r="D25" s="136"/>
      <c r="E25" s="131"/>
      <c r="F25" s="26" t="b">
        <f t="shared" si="4"/>
        <v>0</v>
      </c>
      <c r="G25" s="145" t="s">
        <v>16</v>
      </c>
      <c r="H25" s="136"/>
      <c r="I25" s="136"/>
      <c r="K25" s="5">
        <f t="shared" si="5"/>
        <v>44146</v>
      </c>
      <c r="L25" s="3" t="s">
        <v>16</v>
      </c>
    </row>
    <row r="26" spans="1:12" ht="18" customHeight="1" x14ac:dyDescent="0.3">
      <c r="A26" s="26">
        <f t="shared" si="3"/>
        <v>44147</v>
      </c>
      <c r="B26" s="145" t="s">
        <v>17</v>
      </c>
      <c r="C26" s="135"/>
      <c r="D26" s="136"/>
      <c r="E26" s="131"/>
      <c r="F26" s="26" t="b">
        <f t="shared" si="4"/>
        <v>0</v>
      </c>
      <c r="G26" s="145" t="s">
        <v>17</v>
      </c>
      <c r="H26" s="136"/>
      <c r="I26" s="136"/>
      <c r="K26" s="5">
        <f t="shared" si="5"/>
        <v>44147</v>
      </c>
      <c r="L26" s="3" t="s">
        <v>17</v>
      </c>
    </row>
    <row r="27" spans="1:12" ht="18" customHeight="1" x14ac:dyDescent="0.3">
      <c r="A27" s="26">
        <f t="shared" si="3"/>
        <v>44148</v>
      </c>
      <c r="B27" s="145" t="s">
        <v>18</v>
      </c>
      <c r="C27" s="135"/>
      <c r="D27" s="136"/>
      <c r="E27" s="131"/>
      <c r="F27" s="26" t="b">
        <f t="shared" si="4"/>
        <v>0</v>
      </c>
      <c r="G27" s="145" t="s">
        <v>18</v>
      </c>
      <c r="H27" s="136"/>
      <c r="I27" s="136"/>
      <c r="K27" s="5">
        <f t="shared" si="5"/>
        <v>44148</v>
      </c>
      <c r="L27" s="3" t="s">
        <v>18</v>
      </c>
    </row>
    <row r="28" spans="1:12" ht="18" customHeight="1" thickBot="1" x14ac:dyDescent="0.35">
      <c r="A28" s="27">
        <f t="shared" si="3"/>
        <v>44149</v>
      </c>
      <c r="B28" s="146" t="s">
        <v>19</v>
      </c>
      <c r="C28" s="138"/>
      <c r="D28" s="139"/>
      <c r="E28" s="131"/>
      <c r="F28" s="27" t="b">
        <f t="shared" si="4"/>
        <v>0</v>
      </c>
      <c r="G28" s="146" t="s">
        <v>19</v>
      </c>
      <c r="H28" s="139"/>
      <c r="I28" s="139"/>
      <c r="K28" s="5">
        <f t="shared" si="5"/>
        <v>44149</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44150</v>
      </c>
      <c r="B30" s="144" t="s">
        <v>13</v>
      </c>
      <c r="C30" s="133"/>
      <c r="D30" s="130"/>
      <c r="E30" s="30"/>
      <c r="F30" s="15" t="s">
        <v>29</v>
      </c>
      <c r="G30" s="29"/>
      <c r="H30" s="31">
        <f>(C21+C29+C37+H21+H29)-C13</f>
        <v>0</v>
      </c>
      <c r="I30" s="31">
        <f>D21+D29+D37+I21+I29</f>
        <v>0</v>
      </c>
      <c r="K30" s="5">
        <f>IF(K28=0,"",IF(K28&lt;$G$9,K28+1,IF(K28=$G$9,"")))</f>
        <v>44150</v>
      </c>
      <c r="L30" s="3" t="s">
        <v>13</v>
      </c>
    </row>
    <row r="31" spans="1:12" ht="18" customHeight="1" thickTop="1" x14ac:dyDescent="0.3">
      <c r="A31" s="26">
        <f t="shared" si="6"/>
        <v>44151</v>
      </c>
      <c r="B31" s="145" t="s">
        <v>14</v>
      </c>
      <c r="C31" s="135"/>
      <c r="D31" s="136"/>
      <c r="E31" s="30"/>
      <c r="F31" s="200" t="s">
        <v>32</v>
      </c>
      <c r="G31" s="201"/>
      <c r="H31" s="201"/>
      <c r="I31" s="202"/>
      <c r="K31" s="5">
        <f>IF(K30=0,"",IF(K30&lt;$G$9,K30+1,IF(K30=$G$9,"")))</f>
        <v>44151</v>
      </c>
      <c r="L31" s="3" t="s">
        <v>14</v>
      </c>
    </row>
    <row r="32" spans="1:12" ht="18" customHeight="1" x14ac:dyDescent="0.3">
      <c r="A32" s="26">
        <f t="shared" si="6"/>
        <v>44152</v>
      </c>
      <c r="B32" s="145" t="s">
        <v>15</v>
      </c>
      <c r="C32" s="169"/>
      <c r="D32" s="136"/>
      <c r="E32" s="30"/>
      <c r="F32" s="203"/>
      <c r="G32" s="204"/>
      <c r="H32" s="204"/>
      <c r="I32" s="205"/>
      <c r="K32" s="5">
        <f t="shared" ref="K32:K36" si="7">IF(K31=0,"",IF(K31&lt;$G$9,K31+1,IF(K31=$G$9,"")))</f>
        <v>44152</v>
      </c>
      <c r="L32" s="3" t="s">
        <v>15</v>
      </c>
    </row>
    <row r="33" spans="1:12" ht="18" customHeight="1" x14ac:dyDescent="0.3">
      <c r="A33" s="26" t="str">
        <f t="shared" si="6"/>
        <v/>
      </c>
      <c r="B33" s="145" t="s">
        <v>16</v>
      </c>
      <c r="C33" s="136"/>
      <c r="D33" s="136"/>
      <c r="E33" s="30"/>
      <c r="F33" s="203"/>
      <c r="G33" s="204"/>
      <c r="H33" s="204"/>
      <c r="I33" s="205"/>
      <c r="K33" s="5" t="str">
        <f t="shared" si="7"/>
        <v/>
      </c>
      <c r="L33" s="3" t="s">
        <v>16</v>
      </c>
    </row>
    <row r="34" spans="1:12" ht="18" customHeight="1" x14ac:dyDescent="0.3">
      <c r="A34" s="26" t="b">
        <f t="shared" si="6"/>
        <v>0</v>
      </c>
      <c r="B34" s="145" t="s">
        <v>17</v>
      </c>
      <c r="C34" s="136"/>
      <c r="D34" s="136"/>
      <c r="E34" s="30"/>
      <c r="F34" s="203"/>
      <c r="G34" s="204"/>
      <c r="H34" s="204"/>
      <c r="I34" s="205"/>
      <c r="K34" s="5" t="b">
        <f t="shared" si="7"/>
        <v>0</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UWVU/si0eGd42EX+Fy8t25HD8EIVzNMotVp9gMj7jsL6QijnjG7e8JliNEZ1oyW5WMcjpE1KwXqVQs/NqGN5jA==" saltValue="HBVKrIwnGHaVXX/daufLU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569" priority="34" operator="equal">
      <formula>FALSE</formula>
    </cfRule>
  </conditionalFormatting>
  <conditionalFormatting sqref="A14">
    <cfRule type="cellIs" dxfId="568" priority="38" operator="equal">
      <formula>FALSE</formula>
    </cfRule>
  </conditionalFormatting>
  <conditionalFormatting sqref="L29:L37 K13:K21 K29 K37 K45">
    <cfRule type="cellIs" dxfId="567" priority="37" operator="equal">
      <formula>FALSE</formula>
    </cfRule>
  </conditionalFormatting>
  <conditionalFormatting sqref="K21">
    <cfRule type="cellIs" dxfId="566" priority="36" operator="equal">
      <formula>FALSE</formula>
    </cfRule>
  </conditionalFormatting>
  <conditionalFormatting sqref="L21:L29">
    <cfRule type="cellIs" dxfId="565" priority="35" operator="equal">
      <formula>FALSE</formula>
    </cfRule>
  </conditionalFormatting>
  <conditionalFormatting sqref="K48:K52">
    <cfRule type="cellIs" dxfId="564" priority="22" operator="equal">
      <formula>FALSE</formula>
    </cfRule>
  </conditionalFormatting>
  <conditionalFormatting sqref="F30">
    <cfRule type="cellIs" dxfId="563" priority="3" operator="equal">
      <formula>FALSE</formula>
    </cfRule>
  </conditionalFormatting>
  <conditionalFormatting sqref="K31">
    <cfRule type="cellIs" dxfId="562" priority="29" operator="equal">
      <formula>FALSE</formula>
    </cfRule>
  </conditionalFormatting>
  <conditionalFormatting sqref="K47">
    <cfRule type="cellIs" dxfId="561" priority="23" operator="equal">
      <formula>FALSE</formula>
    </cfRule>
  </conditionalFormatting>
  <conditionalFormatting sqref="K38">
    <cfRule type="cellIs" dxfId="560" priority="27" operator="equal">
      <formula>FALSE</formula>
    </cfRule>
  </conditionalFormatting>
  <conditionalFormatting sqref="K39">
    <cfRule type="cellIs" dxfId="559" priority="26" operator="equal">
      <formula>FALSE</formula>
    </cfRule>
  </conditionalFormatting>
  <conditionalFormatting sqref="K40:K44">
    <cfRule type="cellIs" dxfId="558" priority="25" operator="equal">
      <formula>FALSE</formula>
    </cfRule>
  </conditionalFormatting>
  <conditionalFormatting sqref="K22">
    <cfRule type="cellIs" dxfId="557" priority="33" operator="equal">
      <formula>FALSE</formula>
    </cfRule>
  </conditionalFormatting>
  <conditionalFormatting sqref="K23">
    <cfRule type="cellIs" dxfId="556" priority="32" operator="equal">
      <formula>FALSE</formula>
    </cfRule>
  </conditionalFormatting>
  <conditionalFormatting sqref="K24:K28">
    <cfRule type="cellIs" dxfId="555" priority="31" operator="equal">
      <formula>FALSE</formula>
    </cfRule>
  </conditionalFormatting>
  <conditionalFormatting sqref="K30">
    <cfRule type="cellIs" dxfId="554" priority="30" operator="equal">
      <formula>FALSE</formula>
    </cfRule>
  </conditionalFormatting>
  <conditionalFormatting sqref="B30:B36">
    <cfRule type="cellIs" dxfId="553" priority="10" operator="equal">
      <formula>FALSE</formula>
    </cfRule>
  </conditionalFormatting>
  <conditionalFormatting sqref="K32:K36">
    <cfRule type="cellIs" dxfId="552" priority="28" operator="equal">
      <formula>FALSE</formula>
    </cfRule>
  </conditionalFormatting>
  <conditionalFormatting sqref="A22">
    <cfRule type="cellIs" dxfId="551" priority="8" operator="equal">
      <formula>FALSE</formula>
    </cfRule>
  </conditionalFormatting>
  <conditionalFormatting sqref="F22">
    <cfRule type="cellIs" dxfId="550" priority="6" operator="equal">
      <formula>FALSE</formula>
    </cfRule>
  </conditionalFormatting>
  <conditionalFormatting sqref="K46">
    <cfRule type="cellIs" dxfId="549" priority="24" operator="equal">
      <formula>FALSE</formula>
    </cfRule>
  </conditionalFormatting>
  <conditionalFormatting sqref="F30">
    <cfRule type="cellIs" dxfId="548" priority="4" operator="equal">
      <formula>FALSE</formula>
    </cfRule>
  </conditionalFormatting>
  <conditionalFormatting sqref="A14:A20">
    <cfRule type="containsText" dxfId="547" priority="21" operator="containsText" text="FALSE">
      <formula>NOT(ISERROR(SEARCH("FALSE",A14)))</formula>
    </cfRule>
  </conditionalFormatting>
  <conditionalFormatting sqref="F14">
    <cfRule type="cellIs" dxfId="546" priority="20" operator="equal">
      <formula>FALSE</formula>
    </cfRule>
  </conditionalFormatting>
  <conditionalFormatting sqref="F14:F20">
    <cfRule type="containsText" dxfId="545" priority="19" operator="containsText" text="FALSE">
      <formula>NOT(ISERROR(SEARCH("FALSE",F14)))</formula>
    </cfRule>
  </conditionalFormatting>
  <conditionalFormatting sqref="B28">
    <cfRule type="cellIs" dxfId="544" priority="17" operator="equal">
      <formula>FALSE</formula>
    </cfRule>
  </conditionalFormatting>
  <conditionalFormatting sqref="B22:B28">
    <cfRule type="cellIs" dxfId="543" priority="18" operator="equal">
      <formula>FALSE</formula>
    </cfRule>
  </conditionalFormatting>
  <conditionalFormatting sqref="A29">
    <cfRule type="cellIs" dxfId="542" priority="16" operator="equal">
      <formula>FALSE</formula>
    </cfRule>
  </conditionalFormatting>
  <conditionalFormatting sqref="F29">
    <cfRule type="cellIs" dxfId="541" priority="13" operator="equal">
      <formula>FALSE</formula>
    </cfRule>
  </conditionalFormatting>
  <conditionalFormatting sqref="G22:G28">
    <cfRule type="cellIs" dxfId="540" priority="15" operator="equal">
      <formula>FALSE</formula>
    </cfRule>
  </conditionalFormatting>
  <conditionalFormatting sqref="F29">
    <cfRule type="cellIs" dxfId="539" priority="14" operator="equal">
      <formula>FALSE</formula>
    </cfRule>
  </conditionalFormatting>
  <conditionalFormatting sqref="A30">
    <cfRule type="cellIs" dxfId="538" priority="12" operator="equal">
      <formula>FALSE</formula>
    </cfRule>
  </conditionalFormatting>
  <conditionalFormatting sqref="A30:A36">
    <cfRule type="containsText" dxfId="537" priority="11" operator="containsText" text="FALSE">
      <formula>NOT(ISERROR(SEARCH("FALSE",A30)))</formula>
    </cfRule>
  </conditionalFormatting>
  <conditionalFormatting sqref="B36">
    <cfRule type="cellIs" dxfId="536" priority="9" operator="equal">
      <formula>FALSE</formula>
    </cfRule>
  </conditionalFormatting>
  <conditionalFormatting sqref="A22:A28">
    <cfRule type="containsText" dxfId="535" priority="7" operator="containsText" text="FALSE">
      <formula>NOT(ISERROR(SEARCH("FALSE",A22)))</formula>
    </cfRule>
  </conditionalFormatting>
  <conditionalFormatting sqref="F22:F28">
    <cfRule type="containsText" dxfId="534" priority="5" operator="containsText" text="FALSE">
      <formula>NOT(ISERROR(SEARCH("FALSE",F22)))</formula>
    </cfRule>
  </conditionalFormatting>
  <conditionalFormatting sqref="B8:D8">
    <cfRule type="cellIs" dxfId="533" priority="2" operator="equal">
      <formula>0</formula>
    </cfRule>
  </conditionalFormatting>
  <conditionalFormatting sqref="B9:D10">
    <cfRule type="cellIs" dxfId="532"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3"/>
  <sheetViews>
    <sheetView showGridLines="0" zoomScale="98" zoomScaleNormal="98" workbookViewId="0">
      <pane ySplit="13" topLeftCell="A14" activePane="bottomLeft" state="frozen"/>
      <selection pane="bottomLeft" activeCell="C17" sqref="C17"/>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Schedule'!$K$20</f>
        <v>44153</v>
      </c>
      <c r="H8" s="194"/>
      <c r="I8" s="194"/>
      <c r="J8" s="37"/>
      <c r="K8" s="12" t="str">
        <f>TEXT(G8,"dddd")</f>
        <v>Wednesday</v>
      </c>
    </row>
    <row r="9" spans="1:12" ht="18" customHeight="1" thickBot="1" x14ac:dyDescent="0.35">
      <c r="A9" s="33" t="s">
        <v>5</v>
      </c>
      <c r="B9" s="199">
        <f>'June 22, 2020 - July 6, 2020'!$B$9</f>
        <v>0</v>
      </c>
      <c r="C9" s="199"/>
      <c r="D9" s="199"/>
      <c r="E9" s="4"/>
      <c r="F9" s="33" t="s">
        <v>6</v>
      </c>
      <c r="G9" s="189">
        <f>'Payroll Schedule'!$L$20</f>
        <v>44168</v>
      </c>
      <c r="H9" s="189"/>
      <c r="I9" s="189"/>
      <c r="J9" s="38"/>
    </row>
    <row r="10" spans="1:12" ht="18" customHeight="1" thickBot="1" x14ac:dyDescent="0.35">
      <c r="A10" s="33" t="s">
        <v>7</v>
      </c>
      <c r="B10" s="199">
        <f>'June 22, 2020 - July 6, 2020'!$B$10</f>
        <v>0</v>
      </c>
      <c r="C10" s="199"/>
      <c r="D10" s="199"/>
      <c r="E10" s="4"/>
      <c r="F10" s="33" t="s">
        <v>8</v>
      </c>
      <c r="G10" s="190">
        <f>'Payroll Schedule'!$B$20</f>
        <v>23</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'Nov 4, 2020 - Nov 17, 2020'!$C$37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f t="shared" si="0"/>
        <v>44153</v>
      </c>
      <c r="B17" s="134" t="s">
        <v>16</v>
      </c>
      <c r="C17" s="135"/>
      <c r="D17" s="136"/>
      <c r="E17" s="131"/>
      <c r="F17" s="26" t="b">
        <f t="shared" si="1"/>
        <v>0</v>
      </c>
      <c r="G17" s="134" t="s">
        <v>16</v>
      </c>
      <c r="H17" s="136"/>
      <c r="I17" s="136"/>
      <c r="K17" s="5">
        <f t="shared" si="2"/>
        <v>44153</v>
      </c>
      <c r="L17" s="3" t="s">
        <v>16</v>
      </c>
    </row>
    <row r="18" spans="1:12" ht="18" customHeight="1" x14ac:dyDescent="0.3">
      <c r="A18" s="26">
        <f t="shared" si="0"/>
        <v>44154</v>
      </c>
      <c r="B18" s="134" t="s">
        <v>17</v>
      </c>
      <c r="C18" s="135"/>
      <c r="D18" s="136"/>
      <c r="E18" s="131"/>
      <c r="F18" s="26" t="b">
        <f t="shared" si="1"/>
        <v>0</v>
      </c>
      <c r="G18" s="134" t="s">
        <v>17</v>
      </c>
      <c r="H18" s="136"/>
      <c r="I18" s="136"/>
      <c r="K18" s="5">
        <f t="shared" si="2"/>
        <v>44154</v>
      </c>
      <c r="L18" s="3" t="s">
        <v>17</v>
      </c>
    </row>
    <row r="19" spans="1:12" ht="18" customHeight="1" x14ac:dyDescent="0.3">
      <c r="A19" s="26">
        <f t="shared" si="0"/>
        <v>44155</v>
      </c>
      <c r="B19" s="134" t="s">
        <v>18</v>
      </c>
      <c r="C19" s="135"/>
      <c r="D19" s="136"/>
      <c r="E19" s="131"/>
      <c r="F19" s="26" t="b">
        <f t="shared" si="1"/>
        <v>0</v>
      </c>
      <c r="G19" s="134" t="s">
        <v>18</v>
      </c>
      <c r="H19" s="136"/>
      <c r="I19" s="136"/>
      <c r="K19" s="5">
        <f t="shared" si="2"/>
        <v>44155</v>
      </c>
      <c r="L19" s="3" t="s">
        <v>18</v>
      </c>
    </row>
    <row r="20" spans="1:12" ht="18" customHeight="1" thickBot="1" x14ac:dyDescent="0.35">
      <c r="A20" s="27">
        <f t="shared" si="0"/>
        <v>44156</v>
      </c>
      <c r="B20" s="137" t="s">
        <v>19</v>
      </c>
      <c r="C20" s="138"/>
      <c r="D20" s="139"/>
      <c r="E20" s="131"/>
      <c r="F20" s="27" t="b">
        <f t="shared" si="1"/>
        <v>0</v>
      </c>
      <c r="G20" s="137" t="s">
        <v>19</v>
      </c>
      <c r="H20" s="139"/>
      <c r="I20" s="139"/>
      <c r="K20" s="5">
        <f t="shared" si="2"/>
        <v>44156</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44157</v>
      </c>
      <c r="B22" s="144" t="s">
        <v>13</v>
      </c>
      <c r="C22" s="133"/>
      <c r="D22" s="130"/>
      <c r="E22" s="131"/>
      <c r="F22" s="128" t="b">
        <f t="shared" ref="F22:F28" si="4">K46</f>
        <v>0</v>
      </c>
      <c r="G22" s="144" t="s">
        <v>13</v>
      </c>
      <c r="H22" s="130"/>
      <c r="I22" s="130"/>
      <c r="K22" s="5">
        <f>IF(K20=0,"",IF(K20&lt;$G$9,K20+1,IF(K20=$G$9,"")))</f>
        <v>44157</v>
      </c>
      <c r="L22" s="3" t="s">
        <v>13</v>
      </c>
    </row>
    <row r="23" spans="1:12" ht="18" customHeight="1" x14ac:dyDescent="0.3">
      <c r="A23" s="26">
        <f t="shared" si="3"/>
        <v>44158</v>
      </c>
      <c r="B23" s="145" t="s">
        <v>14</v>
      </c>
      <c r="C23" s="135"/>
      <c r="D23" s="136"/>
      <c r="E23" s="131"/>
      <c r="F23" s="26" t="b">
        <f t="shared" si="4"/>
        <v>0</v>
      </c>
      <c r="G23" s="145" t="s">
        <v>14</v>
      </c>
      <c r="H23" s="136"/>
      <c r="I23" s="136"/>
      <c r="K23" s="5">
        <f>IF(K22=0,"",IF(K22&lt;$G$9,K22+1,IF(K22=$G$9,"")))</f>
        <v>44158</v>
      </c>
      <c r="L23" s="3" t="s">
        <v>14</v>
      </c>
    </row>
    <row r="24" spans="1:12" ht="18" customHeight="1" x14ac:dyDescent="0.3">
      <c r="A24" s="26">
        <f t="shared" si="3"/>
        <v>44159</v>
      </c>
      <c r="B24" s="145" t="s">
        <v>15</v>
      </c>
      <c r="C24" s="135"/>
      <c r="D24" s="136"/>
      <c r="E24" s="131"/>
      <c r="F24" s="26" t="b">
        <f t="shared" si="4"/>
        <v>0</v>
      </c>
      <c r="G24" s="145" t="s">
        <v>15</v>
      </c>
      <c r="H24" s="136"/>
      <c r="I24" s="136"/>
      <c r="K24" s="5">
        <f t="shared" ref="K24:K28" si="5">IF(K23=0,"",IF(K23&lt;$G$9,K23+1,IF(K23=$G$9,"")))</f>
        <v>44159</v>
      </c>
      <c r="L24" s="3" t="s">
        <v>15</v>
      </c>
    </row>
    <row r="25" spans="1:12" ht="18" customHeight="1" x14ac:dyDescent="0.3">
      <c r="A25" s="26">
        <f t="shared" si="3"/>
        <v>44160</v>
      </c>
      <c r="B25" s="145" t="s">
        <v>16</v>
      </c>
      <c r="C25" s="135"/>
      <c r="D25" s="136"/>
      <c r="E25" s="131"/>
      <c r="F25" s="26" t="b">
        <f t="shared" si="4"/>
        <v>0</v>
      </c>
      <c r="G25" s="145" t="s">
        <v>16</v>
      </c>
      <c r="H25" s="136"/>
      <c r="I25" s="136"/>
      <c r="K25" s="5">
        <f t="shared" si="5"/>
        <v>44160</v>
      </c>
      <c r="L25" s="3" t="s">
        <v>16</v>
      </c>
    </row>
    <row r="26" spans="1:12" ht="18" customHeight="1" x14ac:dyDescent="0.3">
      <c r="A26" s="26">
        <f t="shared" si="3"/>
        <v>44161</v>
      </c>
      <c r="B26" s="145" t="s">
        <v>17</v>
      </c>
      <c r="C26" s="135"/>
      <c r="D26" s="136"/>
      <c r="E26" s="131"/>
      <c r="F26" s="26" t="b">
        <f t="shared" si="4"/>
        <v>0</v>
      </c>
      <c r="G26" s="145" t="s">
        <v>17</v>
      </c>
      <c r="H26" s="136"/>
      <c r="I26" s="136"/>
      <c r="K26" s="5">
        <f t="shared" si="5"/>
        <v>44161</v>
      </c>
      <c r="L26" s="3" t="s">
        <v>17</v>
      </c>
    </row>
    <row r="27" spans="1:12" ht="18" customHeight="1" x14ac:dyDescent="0.3">
      <c r="A27" s="26">
        <f t="shared" si="3"/>
        <v>44162</v>
      </c>
      <c r="B27" s="145" t="s">
        <v>18</v>
      </c>
      <c r="C27" s="135"/>
      <c r="D27" s="136"/>
      <c r="E27" s="131"/>
      <c r="F27" s="26" t="b">
        <f t="shared" si="4"/>
        <v>0</v>
      </c>
      <c r="G27" s="145" t="s">
        <v>18</v>
      </c>
      <c r="H27" s="136"/>
      <c r="I27" s="136"/>
      <c r="K27" s="5">
        <f t="shared" si="5"/>
        <v>44162</v>
      </c>
      <c r="L27" s="3" t="s">
        <v>18</v>
      </c>
    </row>
    <row r="28" spans="1:12" ht="18" customHeight="1" thickBot="1" x14ac:dyDescent="0.35">
      <c r="A28" s="27">
        <f t="shared" si="3"/>
        <v>44163</v>
      </c>
      <c r="B28" s="146" t="s">
        <v>19</v>
      </c>
      <c r="C28" s="138"/>
      <c r="D28" s="139"/>
      <c r="E28" s="131"/>
      <c r="F28" s="27" t="b">
        <f t="shared" si="4"/>
        <v>0</v>
      </c>
      <c r="G28" s="146" t="s">
        <v>19</v>
      </c>
      <c r="H28" s="139"/>
      <c r="I28" s="139"/>
      <c r="K28" s="5">
        <f t="shared" si="5"/>
        <v>44163</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44164</v>
      </c>
      <c r="B30" s="144" t="s">
        <v>13</v>
      </c>
      <c r="C30" s="133"/>
      <c r="D30" s="130"/>
      <c r="E30" s="30"/>
      <c r="F30" s="15" t="s">
        <v>29</v>
      </c>
      <c r="G30" s="29"/>
      <c r="H30" s="31">
        <f>(C21+C29+C37+H21+H29)-C13</f>
        <v>0</v>
      </c>
      <c r="I30" s="31">
        <f>D21+D29+D37+I21+I29</f>
        <v>0</v>
      </c>
      <c r="K30" s="5">
        <f>IF(K28=0,"",IF(K28&lt;$G$9,K28+1,IF(K28=$G$9,"")))</f>
        <v>44164</v>
      </c>
      <c r="L30" s="3" t="s">
        <v>13</v>
      </c>
    </row>
    <row r="31" spans="1:12" ht="18" customHeight="1" thickTop="1" x14ac:dyDescent="0.3">
      <c r="A31" s="26">
        <f t="shared" si="6"/>
        <v>44165</v>
      </c>
      <c r="B31" s="145" t="s">
        <v>14</v>
      </c>
      <c r="C31" s="135"/>
      <c r="D31" s="136"/>
      <c r="E31" s="30"/>
      <c r="F31" s="200" t="s">
        <v>32</v>
      </c>
      <c r="G31" s="201"/>
      <c r="H31" s="201"/>
      <c r="I31" s="202"/>
      <c r="K31" s="5">
        <f>IF(K30=0,"",IF(K30&lt;$G$9,K30+1,IF(K30=$G$9,"")))</f>
        <v>44165</v>
      </c>
      <c r="L31" s="3" t="s">
        <v>14</v>
      </c>
    </row>
    <row r="32" spans="1:12" ht="18" customHeight="1" x14ac:dyDescent="0.3">
      <c r="A32" s="26">
        <f t="shared" si="6"/>
        <v>44166</v>
      </c>
      <c r="B32" s="145" t="s">
        <v>15</v>
      </c>
      <c r="C32" s="169"/>
      <c r="D32" s="136"/>
      <c r="E32" s="30"/>
      <c r="F32" s="203"/>
      <c r="G32" s="204"/>
      <c r="H32" s="204"/>
      <c r="I32" s="205"/>
      <c r="K32" s="5">
        <f t="shared" ref="K32:K36" si="7">IF(K31=0,"",IF(K31&lt;$G$9,K31+1,IF(K31=$G$9,"")))</f>
        <v>44166</v>
      </c>
      <c r="L32" s="3" t="s">
        <v>15</v>
      </c>
    </row>
    <row r="33" spans="1:12" ht="18" customHeight="1" x14ac:dyDescent="0.3">
      <c r="A33" s="26">
        <f t="shared" si="6"/>
        <v>44167</v>
      </c>
      <c r="B33" s="145" t="s">
        <v>16</v>
      </c>
      <c r="C33" s="169"/>
      <c r="D33" s="136"/>
      <c r="E33" s="30"/>
      <c r="F33" s="203"/>
      <c r="G33" s="204"/>
      <c r="H33" s="204"/>
      <c r="I33" s="205"/>
      <c r="K33" s="5">
        <f t="shared" si="7"/>
        <v>44167</v>
      </c>
      <c r="L33" s="3" t="s">
        <v>16</v>
      </c>
    </row>
    <row r="34" spans="1:12" ht="18" customHeight="1" x14ac:dyDescent="0.3">
      <c r="A34" s="26">
        <f t="shared" si="6"/>
        <v>44168</v>
      </c>
      <c r="B34" s="145" t="s">
        <v>17</v>
      </c>
      <c r="C34" s="169"/>
      <c r="D34" s="136"/>
      <c r="E34" s="30"/>
      <c r="F34" s="203"/>
      <c r="G34" s="204"/>
      <c r="H34" s="204"/>
      <c r="I34" s="205"/>
      <c r="K34" s="5">
        <f t="shared" si="7"/>
        <v>44168</v>
      </c>
      <c r="L34" s="3" t="s">
        <v>17</v>
      </c>
    </row>
    <row r="35" spans="1:12" ht="18" customHeight="1" x14ac:dyDescent="0.3">
      <c r="A35" s="26" t="str">
        <f t="shared" si="6"/>
        <v/>
      </c>
      <c r="B35" s="145" t="s">
        <v>18</v>
      </c>
      <c r="C35" s="136"/>
      <c r="D35" s="136"/>
      <c r="E35" s="30"/>
      <c r="F35" s="203"/>
      <c r="G35" s="204"/>
      <c r="H35" s="204"/>
      <c r="I35" s="205"/>
      <c r="K35" s="5" t="str">
        <f t="shared" si="7"/>
        <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5Bw7j7HcK8wyiPCkBQv4x6qlulcgCQuzPULU/93maqFLkWyjbL+EtcrdpqV3mZoH2K6iNx26HcCJ8JJkiJUscA==" saltValue="9wS7Jyw98eqPwq1Rz4uEA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531" priority="34" operator="equal">
      <formula>FALSE</formula>
    </cfRule>
  </conditionalFormatting>
  <conditionalFormatting sqref="A14">
    <cfRule type="cellIs" dxfId="530" priority="38" operator="equal">
      <formula>FALSE</formula>
    </cfRule>
  </conditionalFormatting>
  <conditionalFormatting sqref="L29:L37 K13:K21 K29 K37 K45">
    <cfRule type="cellIs" dxfId="529" priority="37" operator="equal">
      <formula>FALSE</formula>
    </cfRule>
  </conditionalFormatting>
  <conditionalFormatting sqref="K21">
    <cfRule type="cellIs" dxfId="528" priority="36" operator="equal">
      <formula>FALSE</formula>
    </cfRule>
  </conditionalFormatting>
  <conditionalFormatting sqref="L21:L29">
    <cfRule type="cellIs" dxfId="527" priority="35" operator="equal">
      <formula>FALSE</formula>
    </cfRule>
  </conditionalFormatting>
  <conditionalFormatting sqref="K48:K52">
    <cfRule type="cellIs" dxfId="526" priority="22" operator="equal">
      <formula>FALSE</formula>
    </cfRule>
  </conditionalFormatting>
  <conditionalFormatting sqref="F30">
    <cfRule type="cellIs" dxfId="525" priority="3" operator="equal">
      <formula>FALSE</formula>
    </cfRule>
  </conditionalFormatting>
  <conditionalFormatting sqref="K31">
    <cfRule type="cellIs" dxfId="524" priority="29" operator="equal">
      <formula>FALSE</formula>
    </cfRule>
  </conditionalFormatting>
  <conditionalFormatting sqref="K47">
    <cfRule type="cellIs" dxfId="523" priority="23" operator="equal">
      <formula>FALSE</formula>
    </cfRule>
  </conditionalFormatting>
  <conditionalFormatting sqref="K38">
    <cfRule type="cellIs" dxfId="522" priority="27" operator="equal">
      <formula>FALSE</formula>
    </cfRule>
  </conditionalFormatting>
  <conditionalFormatting sqref="K39">
    <cfRule type="cellIs" dxfId="521" priority="26" operator="equal">
      <formula>FALSE</formula>
    </cfRule>
  </conditionalFormatting>
  <conditionalFormatting sqref="K40:K44">
    <cfRule type="cellIs" dxfId="520" priority="25" operator="equal">
      <formula>FALSE</formula>
    </cfRule>
  </conditionalFormatting>
  <conditionalFormatting sqref="K22">
    <cfRule type="cellIs" dxfId="519" priority="33" operator="equal">
      <formula>FALSE</formula>
    </cfRule>
  </conditionalFormatting>
  <conditionalFormatting sqref="K23">
    <cfRule type="cellIs" dxfId="518" priority="32" operator="equal">
      <formula>FALSE</formula>
    </cfRule>
  </conditionalFormatting>
  <conditionalFormatting sqref="K24:K28">
    <cfRule type="cellIs" dxfId="517" priority="31" operator="equal">
      <formula>FALSE</formula>
    </cfRule>
  </conditionalFormatting>
  <conditionalFormatting sqref="K30">
    <cfRule type="cellIs" dxfId="516" priority="30" operator="equal">
      <formula>FALSE</formula>
    </cfRule>
  </conditionalFormatting>
  <conditionalFormatting sqref="B30:B36">
    <cfRule type="cellIs" dxfId="515" priority="10" operator="equal">
      <formula>FALSE</formula>
    </cfRule>
  </conditionalFormatting>
  <conditionalFormatting sqref="K32:K36">
    <cfRule type="cellIs" dxfId="514" priority="28" operator="equal">
      <formula>FALSE</formula>
    </cfRule>
  </conditionalFormatting>
  <conditionalFormatting sqref="A22">
    <cfRule type="cellIs" dxfId="513" priority="8" operator="equal">
      <formula>FALSE</formula>
    </cfRule>
  </conditionalFormatting>
  <conditionalFormatting sqref="F22">
    <cfRule type="cellIs" dxfId="512" priority="6" operator="equal">
      <formula>FALSE</formula>
    </cfRule>
  </conditionalFormatting>
  <conditionalFormatting sqref="K46">
    <cfRule type="cellIs" dxfId="511" priority="24" operator="equal">
      <formula>FALSE</formula>
    </cfRule>
  </conditionalFormatting>
  <conditionalFormatting sqref="F30">
    <cfRule type="cellIs" dxfId="510" priority="4" operator="equal">
      <formula>FALSE</formula>
    </cfRule>
  </conditionalFormatting>
  <conditionalFormatting sqref="A14:A20">
    <cfRule type="containsText" dxfId="509" priority="21" operator="containsText" text="FALSE">
      <formula>NOT(ISERROR(SEARCH("FALSE",A14)))</formula>
    </cfRule>
  </conditionalFormatting>
  <conditionalFormatting sqref="F14">
    <cfRule type="cellIs" dxfId="508" priority="20" operator="equal">
      <formula>FALSE</formula>
    </cfRule>
  </conditionalFormatting>
  <conditionalFormatting sqref="F14:F20">
    <cfRule type="containsText" dxfId="507" priority="19" operator="containsText" text="FALSE">
      <formula>NOT(ISERROR(SEARCH("FALSE",F14)))</formula>
    </cfRule>
  </conditionalFormatting>
  <conditionalFormatting sqref="B28">
    <cfRule type="cellIs" dxfId="506" priority="17" operator="equal">
      <formula>FALSE</formula>
    </cfRule>
  </conditionalFormatting>
  <conditionalFormatting sqref="B22:B28">
    <cfRule type="cellIs" dxfId="505" priority="18" operator="equal">
      <formula>FALSE</formula>
    </cfRule>
  </conditionalFormatting>
  <conditionalFormatting sqref="A29">
    <cfRule type="cellIs" dxfId="504" priority="16" operator="equal">
      <formula>FALSE</formula>
    </cfRule>
  </conditionalFormatting>
  <conditionalFormatting sqref="F29">
    <cfRule type="cellIs" dxfId="503" priority="13" operator="equal">
      <formula>FALSE</formula>
    </cfRule>
  </conditionalFormatting>
  <conditionalFormatting sqref="G22:G28">
    <cfRule type="cellIs" dxfId="502" priority="15" operator="equal">
      <formula>FALSE</formula>
    </cfRule>
  </conditionalFormatting>
  <conditionalFormatting sqref="F29">
    <cfRule type="cellIs" dxfId="501" priority="14" operator="equal">
      <formula>FALSE</formula>
    </cfRule>
  </conditionalFormatting>
  <conditionalFormatting sqref="A30">
    <cfRule type="cellIs" dxfId="500" priority="12" operator="equal">
      <formula>FALSE</formula>
    </cfRule>
  </conditionalFormatting>
  <conditionalFormatting sqref="A30:A36">
    <cfRule type="containsText" dxfId="499" priority="11" operator="containsText" text="FALSE">
      <formula>NOT(ISERROR(SEARCH("FALSE",A30)))</formula>
    </cfRule>
  </conditionalFormatting>
  <conditionalFormatting sqref="B36">
    <cfRule type="cellIs" dxfId="498" priority="9" operator="equal">
      <formula>FALSE</formula>
    </cfRule>
  </conditionalFormatting>
  <conditionalFormatting sqref="A22:A28">
    <cfRule type="containsText" dxfId="497" priority="7" operator="containsText" text="FALSE">
      <formula>NOT(ISERROR(SEARCH("FALSE",A22)))</formula>
    </cfRule>
  </conditionalFormatting>
  <conditionalFormatting sqref="F22:F28">
    <cfRule type="containsText" dxfId="496" priority="5" operator="containsText" text="FALSE">
      <formula>NOT(ISERROR(SEARCH("FALSE",F22)))</formula>
    </cfRule>
  </conditionalFormatting>
  <conditionalFormatting sqref="B8:D8">
    <cfRule type="cellIs" dxfId="495" priority="2" operator="equal">
      <formula>0</formula>
    </cfRule>
  </conditionalFormatting>
  <conditionalFormatting sqref="B9:D10">
    <cfRule type="cellIs" dxfId="49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B8 J8" xr:uid="{00000000-0002-0000-0C00-000002000000}"/>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53"/>
  <sheetViews>
    <sheetView showGridLines="0" zoomScale="98" zoomScaleNormal="98" workbookViewId="0">
      <pane ySplit="13" topLeftCell="A14" activePane="bottomLeft" state="frozen"/>
      <selection pane="bottomLeft" activeCell="C19" sqref="C19"/>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Schedule'!$K$21</f>
        <v>44169</v>
      </c>
      <c r="H8" s="194"/>
      <c r="I8" s="194"/>
      <c r="J8" s="37"/>
      <c r="K8" s="12" t="str">
        <f>TEXT(G8,"dddd")</f>
        <v>Friday</v>
      </c>
    </row>
    <row r="9" spans="1:12" ht="18" customHeight="1" thickBot="1" x14ac:dyDescent="0.35">
      <c r="A9" s="33" t="s">
        <v>5</v>
      </c>
      <c r="B9" s="199">
        <f>'June 22, 2020 - July 6, 2020'!$B$9</f>
        <v>0</v>
      </c>
      <c r="C9" s="199"/>
      <c r="D9" s="199"/>
      <c r="E9" s="4"/>
      <c r="F9" s="33" t="s">
        <v>6</v>
      </c>
      <c r="G9" s="189">
        <f>'Payroll Schedule'!$L$21</f>
        <v>44174</v>
      </c>
      <c r="H9" s="189"/>
      <c r="I9" s="189"/>
      <c r="J9" s="38"/>
    </row>
    <row r="10" spans="1:12" ht="18" customHeight="1" thickBot="1" x14ac:dyDescent="0.35">
      <c r="A10" s="33" t="s">
        <v>7</v>
      </c>
      <c r="B10" s="199">
        <f>'June 22, 2020 - July 6, 2020'!$B$10</f>
        <v>0</v>
      </c>
      <c r="C10" s="199"/>
      <c r="D10" s="199"/>
      <c r="E10" s="4"/>
      <c r="F10" s="33" t="s">
        <v>8</v>
      </c>
      <c r="G10" s="190">
        <f>'Payroll Schedule'!$B$21</f>
        <v>24</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'Nov 18, 2020 - Dec 3, 2020'!$C$37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t="b">
        <f t="shared" si="0"/>
        <v>0</v>
      </c>
      <c r="B18" s="134" t="s">
        <v>17</v>
      </c>
      <c r="C18" s="152"/>
      <c r="D18" s="136"/>
      <c r="E18" s="131"/>
      <c r="F18" s="26" t="b">
        <f t="shared" si="1"/>
        <v>0</v>
      </c>
      <c r="G18" s="134" t="s">
        <v>17</v>
      </c>
      <c r="H18" s="136"/>
      <c r="I18" s="136"/>
      <c r="K18" s="5" t="b">
        <f t="shared" si="2"/>
        <v>0</v>
      </c>
      <c r="L18" s="3" t="s">
        <v>17</v>
      </c>
    </row>
    <row r="19" spans="1:12" ht="18" customHeight="1" x14ac:dyDescent="0.3">
      <c r="A19" s="26">
        <f t="shared" si="0"/>
        <v>44169</v>
      </c>
      <c r="B19" s="134" t="s">
        <v>18</v>
      </c>
      <c r="C19" s="135"/>
      <c r="D19" s="136"/>
      <c r="E19" s="131"/>
      <c r="F19" s="26" t="b">
        <f t="shared" si="1"/>
        <v>0</v>
      </c>
      <c r="G19" s="134" t="s">
        <v>18</v>
      </c>
      <c r="H19" s="136"/>
      <c r="I19" s="136"/>
      <c r="K19" s="5">
        <f t="shared" si="2"/>
        <v>44169</v>
      </c>
      <c r="L19" s="3" t="s">
        <v>18</v>
      </c>
    </row>
    <row r="20" spans="1:12" ht="18" customHeight="1" thickBot="1" x14ac:dyDescent="0.35">
      <c r="A20" s="27">
        <f t="shared" si="0"/>
        <v>44170</v>
      </c>
      <c r="B20" s="137" t="s">
        <v>19</v>
      </c>
      <c r="C20" s="138"/>
      <c r="D20" s="139"/>
      <c r="E20" s="131"/>
      <c r="F20" s="27" t="b">
        <f t="shared" si="1"/>
        <v>0</v>
      </c>
      <c r="G20" s="137" t="s">
        <v>19</v>
      </c>
      <c r="H20" s="139"/>
      <c r="I20" s="139"/>
      <c r="K20" s="5">
        <f t="shared" si="2"/>
        <v>44170</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44171</v>
      </c>
      <c r="B22" s="144" t="s">
        <v>13</v>
      </c>
      <c r="C22" s="133"/>
      <c r="D22" s="130"/>
      <c r="E22" s="131"/>
      <c r="F22" s="128" t="b">
        <f t="shared" ref="F22:F28" si="4">K46</f>
        <v>0</v>
      </c>
      <c r="G22" s="144" t="s">
        <v>13</v>
      </c>
      <c r="H22" s="130"/>
      <c r="I22" s="130"/>
      <c r="K22" s="5">
        <f>IF(K20=0,"",IF(K20&lt;$G$9,K20+1,IF(K20=$G$9,"")))</f>
        <v>44171</v>
      </c>
      <c r="L22" s="3" t="s">
        <v>13</v>
      </c>
    </row>
    <row r="23" spans="1:12" ht="18" customHeight="1" x14ac:dyDescent="0.3">
      <c r="A23" s="26">
        <f t="shared" si="3"/>
        <v>44172</v>
      </c>
      <c r="B23" s="145" t="s">
        <v>14</v>
      </c>
      <c r="C23" s="135"/>
      <c r="D23" s="136"/>
      <c r="E23" s="131"/>
      <c r="F23" s="26" t="b">
        <f t="shared" si="4"/>
        <v>0</v>
      </c>
      <c r="G23" s="145" t="s">
        <v>14</v>
      </c>
      <c r="H23" s="136"/>
      <c r="I23" s="136"/>
      <c r="K23" s="5">
        <f>IF(K22=0,"",IF(K22&lt;$G$9,K22+1,IF(K22=$G$9,"")))</f>
        <v>44172</v>
      </c>
      <c r="L23" s="3" t="s">
        <v>14</v>
      </c>
    </row>
    <row r="24" spans="1:12" ht="18" customHeight="1" x14ac:dyDescent="0.3">
      <c r="A24" s="26">
        <f t="shared" si="3"/>
        <v>44173</v>
      </c>
      <c r="B24" s="145" t="s">
        <v>15</v>
      </c>
      <c r="C24" s="169"/>
      <c r="D24" s="136"/>
      <c r="E24" s="131"/>
      <c r="F24" s="26" t="b">
        <f t="shared" si="4"/>
        <v>0</v>
      </c>
      <c r="G24" s="145" t="s">
        <v>15</v>
      </c>
      <c r="H24" s="136"/>
      <c r="I24" s="136"/>
      <c r="K24" s="5">
        <f t="shared" ref="K24:K28" si="5">IF(K23=0,"",IF(K23&lt;$G$9,K23+1,IF(K23=$G$9,"")))</f>
        <v>44173</v>
      </c>
      <c r="L24" s="3" t="s">
        <v>15</v>
      </c>
    </row>
    <row r="25" spans="1:12" ht="18" customHeight="1" x14ac:dyDescent="0.3">
      <c r="A25" s="26">
        <f t="shared" si="3"/>
        <v>44174</v>
      </c>
      <c r="B25" s="145" t="s">
        <v>16</v>
      </c>
      <c r="C25" s="169"/>
      <c r="D25" s="136"/>
      <c r="E25" s="131"/>
      <c r="F25" s="26" t="b">
        <f t="shared" si="4"/>
        <v>0</v>
      </c>
      <c r="G25" s="145" t="s">
        <v>16</v>
      </c>
      <c r="H25" s="136"/>
      <c r="I25" s="136"/>
      <c r="K25" s="5">
        <f t="shared" si="5"/>
        <v>44174</v>
      </c>
      <c r="L25" s="3" t="s">
        <v>16</v>
      </c>
    </row>
    <row r="26" spans="1:12" ht="18" customHeight="1" x14ac:dyDescent="0.3">
      <c r="A26" s="26" t="str">
        <f t="shared" si="3"/>
        <v/>
      </c>
      <c r="B26" s="145" t="s">
        <v>17</v>
      </c>
      <c r="C26" s="136"/>
      <c r="D26" s="136"/>
      <c r="E26" s="131"/>
      <c r="F26" s="26" t="b">
        <f t="shared" si="4"/>
        <v>0</v>
      </c>
      <c r="G26" s="145" t="s">
        <v>17</v>
      </c>
      <c r="H26" s="136"/>
      <c r="I26" s="136"/>
      <c r="K26" s="5" t="str">
        <f t="shared" si="5"/>
        <v/>
      </c>
      <c r="L26" s="3" t="s">
        <v>17</v>
      </c>
    </row>
    <row r="27" spans="1:12" ht="18" customHeight="1" x14ac:dyDescent="0.3">
      <c r="A27" s="26" t="b">
        <f t="shared" si="3"/>
        <v>0</v>
      </c>
      <c r="B27" s="145" t="s">
        <v>18</v>
      </c>
      <c r="C27" s="136"/>
      <c r="D27" s="136"/>
      <c r="E27" s="131"/>
      <c r="F27" s="26" t="b">
        <f t="shared" si="4"/>
        <v>0</v>
      </c>
      <c r="G27" s="145" t="s">
        <v>18</v>
      </c>
      <c r="H27" s="136"/>
      <c r="I27" s="136"/>
      <c r="K27" s="5" t="b">
        <f t="shared" si="5"/>
        <v>0</v>
      </c>
      <c r="L27" s="3" t="s">
        <v>18</v>
      </c>
    </row>
    <row r="28" spans="1:12" ht="18" customHeight="1" thickBot="1" x14ac:dyDescent="0.35">
      <c r="A28" s="27" t="b">
        <f t="shared" si="3"/>
        <v>0</v>
      </c>
      <c r="B28" s="146" t="s">
        <v>19</v>
      </c>
      <c r="C28" s="139"/>
      <c r="D28" s="139"/>
      <c r="E28" s="131"/>
      <c r="F28" s="27" t="b">
        <f t="shared" si="4"/>
        <v>0</v>
      </c>
      <c r="G28" s="146" t="s">
        <v>19</v>
      </c>
      <c r="H28" s="139"/>
      <c r="I28" s="139"/>
      <c r="K28" s="5" t="b">
        <f t="shared" si="5"/>
        <v>0</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t="b">
        <f t="shared" ref="A30:A36" si="6">K30</f>
        <v>0</v>
      </c>
      <c r="B30" s="144" t="s">
        <v>13</v>
      </c>
      <c r="C30" s="130"/>
      <c r="D30" s="130"/>
      <c r="E30" s="30"/>
      <c r="F30" s="15" t="s">
        <v>29</v>
      </c>
      <c r="G30" s="29"/>
      <c r="H30" s="31">
        <f>(C21+C29+C37+H21+H29)-C13</f>
        <v>0</v>
      </c>
      <c r="I30" s="31">
        <f>D21+D29+D37+I21+I29</f>
        <v>0</v>
      </c>
      <c r="K30" s="5" t="b">
        <f>IF(K28=0,"",IF(K28&lt;$G$9,K28+1,IF(K28=$G$9,"")))</f>
        <v>0</v>
      </c>
      <c r="L30" s="3" t="s">
        <v>13</v>
      </c>
    </row>
    <row r="31" spans="1:12" ht="18" customHeight="1" thickTop="1" x14ac:dyDescent="0.3">
      <c r="A31" s="26" t="b">
        <f t="shared" si="6"/>
        <v>0</v>
      </c>
      <c r="B31" s="145" t="s">
        <v>14</v>
      </c>
      <c r="C31" s="136"/>
      <c r="D31" s="136"/>
      <c r="E31" s="30"/>
      <c r="F31" s="200" t="s">
        <v>32</v>
      </c>
      <c r="G31" s="201"/>
      <c r="H31" s="201"/>
      <c r="I31" s="202"/>
      <c r="K31" s="5" t="b">
        <f>IF(K30=0,"",IF(K30&lt;$G$9,K30+1,IF(K30=$G$9,"")))</f>
        <v>0</v>
      </c>
      <c r="L31" s="3" t="s">
        <v>14</v>
      </c>
    </row>
    <row r="32" spans="1:12" ht="18" customHeight="1" x14ac:dyDescent="0.3">
      <c r="A32" s="26" t="b">
        <f t="shared" si="6"/>
        <v>0</v>
      </c>
      <c r="B32" s="145" t="s">
        <v>15</v>
      </c>
      <c r="C32" s="136"/>
      <c r="D32" s="136"/>
      <c r="E32" s="30"/>
      <c r="F32" s="203"/>
      <c r="G32" s="204"/>
      <c r="H32" s="204"/>
      <c r="I32" s="205"/>
      <c r="K32" s="5" t="b">
        <f t="shared" ref="K32:K36" si="7">IF(K31=0,"",IF(K31&lt;$G$9,K31+1,IF(K31=$G$9,"")))</f>
        <v>0</v>
      </c>
      <c r="L32" s="3" t="s">
        <v>15</v>
      </c>
    </row>
    <row r="33" spans="1:12" ht="18" customHeight="1" x14ac:dyDescent="0.3">
      <c r="A33" s="26" t="b">
        <f t="shared" si="6"/>
        <v>0</v>
      </c>
      <c r="B33" s="145" t="s">
        <v>16</v>
      </c>
      <c r="C33" s="136"/>
      <c r="D33" s="136"/>
      <c r="E33" s="30"/>
      <c r="F33" s="203"/>
      <c r="G33" s="204"/>
      <c r="H33" s="204"/>
      <c r="I33" s="205"/>
      <c r="K33" s="5" t="b">
        <f t="shared" si="7"/>
        <v>0</v>
      </c>
      <c r="L33" s="3" t="s">
        <v>16</v>
      </c>
    </row>
    <row r="34" spans="1:12" ht="18" customHeight="1" x14ac:dyDescent="0.3">
      <c r="A34" s="26" t="b">
        <f t="shared" si="6"/>
        <v>0</v>
      </c>
      <c r="B34" s="145" t="s">
        <v>17</v>
      </c>
      <c r="C34" s="136"/>
      <c r="D34" s="136"/>
      <c r="E34" s="30"/>
      <c r="F34" s="203"/>
      <c r="G34" s="204"/>
      <c r="H34" s="204"/>
      <c r="I34" s="205"/>
      <c r="K34" s="5" t="b">
        <f t="shared" si="7"/>
        <v>0</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TBulDRHT/qa0OEv8SZ+FN11lvZAWL2hkVPuP4XmmLBJ7invjdlPMrG9v77X03AgYz7J2g7ND2WV+ROCRc+wv1A==" saltValue="mud5Bxzm9ThW1QQkSrFn2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493" priority="34" operator="equal">
      <formula>FALSE</formula>
    </cfRule>
  </conditionalFormatting>
  <conditionalFormatting sqref="A14">
    <cfRule type="cellIs" dxfId="492" priority="38" operator="equal">
      <formula>FALSE</formula>
    </cfRule>
  </conditionalFormatting>
  <conditionalFormatting sqref="L29:L37 K13:K21 K29 K37 K45">
    <cfRule type="cellIs" dxfId="491" priority="37" operator="equal">
      <formula>FALSE</formula>
    </cfRule>
  </conditionalFormatting>
  <conditionalFormatting sqref="K21">
    <cfRule type="cellIs" dxfId="490" priority="36" operator="equal">
      <formula>FALSE</formula>
    </cfRule>
  </conditionalFormatting>
  <conditionalFormatting sqref="L21:L29">
    <cfRule type="cellIs" dxfId="489" priority="35" operator="equal">
      <formula>FALSE</formula>
    </cfRule>
  </conditionalFormatting>
  <conditionalFormatting sqref="K48:K52">
    <cfRule type="cellIs" dxfId="488" priority="22" operator="equal">
      <formula>FALSE</formula>
    </cfRule>
  </conditionalFormatting>
  <conditionalFormatting sqref="F30">
    <cfRule type="cellIs" dxfId="487" priority="3" operator="equal">
      <formula>FALSE</formula>
    </cfRule>
  </conditionalFormatting>
  <conditionalFormatting sqref="K31">
    <cfRule type="cellIs" dxfId="486" priority="29" operator="equal">
      <formula>FALSE</formula>
    </cfRule>
  </conditionalFormatting>
  <conditionalFormatting sqref="K47">
    <cfRule type="cellIs" dxfId="485" priority="23" operator="equal">
      <formula>FALSE</formula>
    </cfRule>
  </conditionalFormatting>
  <conditionalFormatting sqref="K38">
    <cfRule type="cellIs" dxfId="484" priority="27" operator="equal">
      <formula>FALSE</formula>
    </cfRule>
  </conditionalFormatting>
  <conditionalFormatting sqref="K39">
    <cfRule type="cellIs" dxfId="483" priority="26" operator="equal">
      <formula>FALSE</formula>
    </cfRule>
  </conditionalFormatting>
  <conditionalFormatting sqref="K40:K44">
    <cfRule type="cellIs" dxfId="482" priority="25" operator="equal">
      <formula>FALSE</formula>
    </cfRule>
  </conditionalFormatting>
  <conditionalFormatting sqref="K22">
    <cfRule type="cellIs" dxfId="481" priority="33" operator="equal">
      <formula>FALSE</formula>
    </cfRule>
  </conditionalFormatting>
  <conditionalFormatting sqref="K23">
    <cfRule type="cellIs" dxfId="480" priority="32" operator="equal">
      <formula>FALSE</formula>
    </cfRule>
  </conditionalFormatting>
  <conditionalFormatting sqref="K24:K28">
    <cfRule type="cellIs" dxfId="479" priority="31" operator="equal">
      <formula>FALSE</formula>
    </cfRule>
  </conditionalFormatting>
  <conditionalFormatting sqref="K30">
    <cfRule type="cellIs" dxfId="478" priority="30" operator="equal">
      <formula>FALSE</formula>
    </cfRule>
  </conditionalFormatting>
  <conditionalFormatting sqref="B30:B36">
    <cfRule type="cellIs" dxfId="477" priority="10" operator="equal">
      <formula>FALSE</formula>
    </cfRule>
  </conditionalFormatting>
  <conditionalFormatting sqref="K32:K36">
    <cfRule type="cellIs" dxfId="476" priority="28" operator="equal">
      <formula>FALSE</formula>
    </cfRule>
  </conditionalFormatting>
  <conditionalFormatting sqref="A22">
    <cfRule type="cellIs" dxfId="475" priority="8" operator="equal">
      <formula>FALSE</formula>
    </cfRule>
  </conditionalFormatting>
  <conditionalFormatting sqref="F22">
    <cfRule type="cellIs" dxfId="474" priority="6" operator="equal">
      <formula>FALSE</formula>
    </cfRule>
  </conditionalFormatting>
  <conditionalFormatting sqref="K46">
    <cfRule type="cellIs" dxfId="473" priority="24" operator="equal">
      <formula>FALSE</formula>
    </cfRule>
  </conditionalFormatting>
  <conditionalFormatting sqref="F30">
    <cfRule type="cellIs" dxfId="472" priority="4" operator="equal">
      <formula>FALSE</formula>
    </cfRule>
  </conditionalFormatting>
  <conditionalFormatting sqref="A14:A20">
    <cfRule type="containsText" dxfId="471" priority="21" operator="containsText" text="FALSE">
      <formula>NOT(ISERROR(SEARCH("FALSE",A14)))</formula>
    </cfRule>
  </conditionalFormatting>
  <conditionalFormatting sqref="F14">
    <cfRule type="cellIs" dxfId="470" priority="20" operator="equal">
      <formula>FALSE</formula>
    </cfRule>
  </conditionalFormatting>
  <conditionalFormatting sqref="F14:F20">
    <cfRule type="containsText" dxfId="469" priority="19" operator="containsText" text="FALSE">
      <formula>NOT(ISERROR(SEARCH("FALSE",F14)))</formula>
    </cfRule>
  </conditionalFormatting>
  <conditionalFormatting sqref="B28">
    <cfRule type="cellIs" dxfId="468" priority="17" operator="equal">
      <formula>FALSE</formula>
    </cfRule>
  </conditionalFormatting>
  <conditionalFormatting sqref="B22:B28">
    <cfRule type="cellIs" dxfId="467" priority="18" operator="equal">
      <formula>FALSE</formula>
    </cfRule>
  </conditionalFormatting>
  <conditionalFormatting sqref="A29">
    <cfRule type="cellIs" dxfId="466" priority="16" operator="equal">
      <formula>FALSE</formula>
    </cfRule>
  </conditionalFormatting>
  <conditionalFormatting sqref="F29">
    <cfRule type="cellIs" dxfId="465" priority="13" operator="equal">
      <formula>FALSE</formula>
    </cfRule>
  </conditionalFormatting>
  <conditionalFormatting sqref="G22:G28">
    <cfRule type="cellIs" dxfId="464" priority="15" operator="equal">
      <formula>FALSE</formula>
    </cfRule>
  </conditionalFormatting>
  <conditionalFormatting sqref="F29">
    <cfRule type="cellIs" dxfId="463" priority="14" operator="equal">
      <formula>FALSE</formula>
    </cfRule>
  </conditionalFormatting>
  <conditionalFormatting sqref="A30">
    <cfRule type="cellIs" dxfId="462" priority="12" operator="equal">
      <formula>FALSE</formula>
    </cfRule>
  </conditionalFormatting>
  <conditionalFormatting sqref="A30:A36">
    <cfRule type="containsText" dxfId="461" priority="11" operator="containsText" text="FALSE">
      <formula>NOT(ISERROR(SEARCH("FALSE",A30)))</formula>
    </cfRule>
  </conditionalFormatting>
  <conditionalFormatting sqref="B36">
    <cfRule type="cellIs" dxfId="460" priority="9" operator="equal">
      <formula>FALSE</formula>
    </cfRule>
  </conditionalFormatting>
  <conditionalFormatting sqref="A22:A28">
    <cfRule type="containsText" dxfId="459" priority="7" operator="containsText" text="FALSE">
      <formula>NOT(ISERROR(SEARCH("FALSE",A22)))</formula>
    </cfRule>
  </conditionalFormatting>
  <conditionalFormatting sqref="F22:F28">
    <cfRule type="containsText" dxfId="458" priority="5" operator="containsText" text="FALSE">
      <formula>NOT(ISERROR(SEARCH("FALSE",F22)))</formula>
    </cfRule>
  </conditionalFormatting>
  <conditionalFormatting sqref="B8:D8">
    <cfRule type="cellIs" dxfId="457" priority="2" operator="equal">
      <formula>0</formula>
    </cfRule>
  </conditionalFormatting>
  <conditionalFormatting sqref="B9:D10">
    <cfRule type="cellIs" dxfId="45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53"/>
  <sheetViews>
    <sheetView showGridLines="0" zoomScale="98" zoomScaleNormal="98" workbookViewId="0">
      <pane ySplit="13" topLeftCell="A14" activePane="bottomLeft" state="frozen"/>
      <selection pane="bottomLeft" activeCell="H14" sqref="H14"/>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Schedule'!$K$23</f>
        <v>44175</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Schedule'!$L$23</f>
        <v>44202</v>
      </c>
      <c r="H9" s="189"/>
      <c r="I9" s="189"/>
      <c r="J9" s="38"/>
    </row>
    <row r="10" spans="1:12" ht="18" customHeight="1" thickBot="1" x14ac:dyDescent="0.35">
      <c r="A10" s="33" t="s">
        <v>7</v>
      </c>
      <c r="B10" s="199">
        <f>'June 22, 2020 - July 6, 2020'!$B$10</f>
        <v>0</v>
      </c>
      <c r="C10" s="199"/>
      <c r="D10" s="199"/>
      <c r="E10" s="4"/>
      <c r="F10" s="33" t="s">
        <v>8</v>
      </c>
      <c r="G10" s="190">
        <f>'Payroll Schedule'!$B$23</f>
        <v>1</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'Dec 4, 2020 - Dec 9, 2020'!$C$29</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f t="shared" ref="F14:F20" si="1">K38</f>
        <v>44192</v>
      </c>
      <c r="G14" s="132" t="s">
        <v>13</v>
      </c>
      <c r="H14" s="133"/>
      <c r="I14" s="130"/>
      <c r="K14" s="5" t="str">
        <f t="shared" ref="K14:K20" si="2">IF(EXACT(L14,$K$8)=TRUE,$G$8,IF(K13=0,"",IF(K13&lt;$G$9,K13+1,IF(K13=$G$9,""))))</f>
        <v/>
      </c>
      <c r="L14" s="3" t="s">
        <v>13</v>
      </c>
    </row>
    <row r="15" spans="1:12" ht="18" customHeight="1" x14ac:dyDescent="0.3">
      <c r="A15" s="26" t="b">
        <f t="shared" si="0"/>
        <v>0</v>
      </c>
      <c r="B15" s="134" t="s">
        <v>14</v>
      </c>
      <c r="C15" s="152"/>
      <c r="D15" s="136"/>
      <c r="E15" s="131"/>
      <c r="F15" s="26">
        <f t="shared" si="1"/>
        <v>44193</v>
      </c>
      <c r="G15" s="134" t="s">
        <v>14</v>
      </c>
      <c r="H15" s="135"/>
      <c r="I15" s="136"/>
      <c r="K15" s="5" t="b">
        <f t="shared" si="2"/>
        <v>0</v>
      </c>
      <c r="L15" s="3" t="s">
        <v>14</v>
      </c>
    </row>
    <row r="16" spans="1:12" ht="18" customHeight="1" x14ac:dyDescent="0.3">
      <c r="A16" s="26" t="b">
        <f t="shared" si="0"/>
        <v>0</v>
      </c>
      <c r="B16" s="134" t="s">
        <v>15</v>
      </c>
      <c r="C16" s="152"/>
      <c r="D16" s="136"/>
      <c r="E16" s="131"/>
      <c r="F16" s="26">
        <f t="shared" si="1"/>
        <v>44194</v>
      </c>
      <c r="G16" s="134" t="s">
        <v>15</v>
      </c>
      <c r="H16" s="135"/>
      <c r="I16" s="136"/>
      <c r="K16" s="5" t="b">
        <f t="shared" si="2"/>
        <v>0</v>
      </c>
      <c r="L16" s="3" t="s">
        <v>15</v>
      </c>
    </row>
    <row r="17" spans="1:12" ht="18" customHeight="1" x14ac:dyDescent="0.3">
      <c r="A17" s="26" t="b">
        <f t="shared" si="0"/>
        <v>0</v>
      </c>
      <c r="B17" s="134" t="s">
        <v>16</v>
      </c>
      <c r="C17" s="152"/>
      <c r="D17" s="136"/>
      <c r="E17" s="131"/>
      <c r="F17" s="26">
        <f t="shared" si="1"/>
        <v>44195</v>
      </c>
      <c r="G17" s="134" t="s">
        <v>16</v>
      </c>
      <c r="H17" s="135"/>
      <c r="I17" s="136"/>
      <c r="K17" s="5" t="b">
        <f t="shared" si="2"/>
        <v>0</v>
      </c>
      <c r="L17" s="3" t="s">
        <v>16</v>
      </c>
    </row>
    <row r="18" spans="1:12" ht="18" customHeight="1" x14ac:dyDescent="0.3">
      <c r="A18" s="26">
        <f t="shared" si="0"/>
        <v>44175</v>
      </c>
      <c r="B18" s="134" t="s">
        <v>17</v>
      </c>
      <c r="C18" s="135"/>
      <c r="D18" s="136"/>
      <c r="E18" s="131"/>
      <c r="F18" s="26">
        <f t="shared" si="1"/>
        <v>44196</v>
      </c>
      <c r="G18" s="134" t="s">
        <v>17</v>
      </c>
      <c r="H18" s="135"/>
      <c r="I18" s="136"/>
      <c r="K18" s="5">
        <f t="shared" si="2"/>
        <v>44175</v>
      </c>
      <c r="L18" s="3" t="s">
        <v>17</v>
      </c>
    </row>
    <row r="19" spans="1:12" ht="18" customHeight="1" x14ac:dyDescent="0.3">
      <c r="A19" s="26">
        <f t="shared" si="0"/>
        <v>44176</v>
      </c>
      <c r="B19" s="134" t="s">
        <v>18</v>
      </c>
      <c r="C19" s="135"/>
      <c r="D19" s="136"/>
      <c r="E19" s="131"/>
      <c r="F19" s="26">
        <f t="shared" si="1"/>
        <v>44197</v>
      </c>
      <c r="G19" s="134" t="s">
        <v>18</v>
      </c>
      <c r="H19" s="135"/>
      <c r="I19" s="136"/>
      <c r="K19" s="5">
        <f t="shared" si="2"/>
        <v>44176</v>
      </c>
      <c r="L19" s="3" t="s">
        <v>18</v>
      </c>
    </row>
    <row r="20" spans="1:12" ht="18" customHeight="1" thickBot="1" x14ac:dyDescent="0.35">
      <c r="A20" s="27">
        <f t="shared" si="0"/>
        <v>44177</v>
      </c>
      <c r="B20" s="137" t="s">
        <v>19</v>
      </c>
      <c r="C20" s="138"/>
      <c r="D20" s="139"/>
      <c r="E20" s="131"/>
      <c r="F20" s="27">
        <f t="shared" si="1"/>
        <v>44198</v>
      </c>
      <c r="G20" s="137" t="s">
        <v>19</v>
      </c>
      <c r="H20" s="138"/>
      <c r="I20" s="139"/>
      <c r="K20" s="5">
        <f t="shared" si="2"/>
        <v>44177</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44178</v>
      </c>
      <c r="B22" s="144" t="s">
        <v>13</v>
      </c>
      <c r="C22" s="133"/>
      <c r="D22" s="130"/>
      <c r="E22" s="131"/>
      <c r="F22" s="128">
        <f t="shared" ref="F22:F28" si="4">K46</f>
        <v>44199</v>
      </c>
      <c r="G22" s="144" t="s">
        <v>13</v>
      </c>
      <c r="H22" s="133"/>
      <c r="I22" s="130"/>
      <c r="K22" s="5">
        <f>IF(K20=0,"",IF(K20&lt;$G$9,K20+1,IF(K20=$G$9,"")))</f>
        <v>44178</v>
      </c>
      <c r="L22" s="3" t="s">
        <v>13</v>
      </c>
    </row>
    <row r="23" spans="1:12" ht="18" customHeight="1" x14ac:dyDescent="0.3">
      <c r="A23" s="26">
        <f t="shared" si="3"/>
        <v>44179</v>
      </c>
      <c r="B23" s="145" t="s">
        <v>14</v>
      </c>
      <c r="C23" s="135"/>
      <c r="D23" s="136"/>
      <c r="E23" s="131"/>
      <c r="F23" s="26">
        <f t="shared" si="4"/>
        <v>44200</v>
      </c>
      <c r="G23" s="145" t="s">
        <v>14</v>
      </c>
      <c r="H23" s="169"/>
      <c r="I23" s="136"/>
      <c r="K23" s="5">
        <f>IF(K22=0,"",IF(K22&lt;$G$9,K22+1,IF(K22=$G$9,"")))</f>
        <v>44179</v>
      </c>
      <c r="L23" s="3" t="s">
        <v>14</v>
      </c>
    </row>
    <row r="24" spans="1:12" ht="18" customHeight="1" x14ac:dyDescent="0.3">
      <c r="A24" s="26">
        <f t="shared" si="3"/>
        <v>44180</v>
      </c>
      <c r="B24" s="145" t="s">
        <v>15</v>
      </c>
      <c r="C24" s="135"/>
      <c r="D24" s="136"/>
      <c r="E24" s="131"/>
      <c r="F24" s="26">
        <f t="shared" si="4"/>
        <v>44201</v>
      </c>
      <c r="G24" s="145" t="s">
        <v>15</v>
      </c>
      <c r="H24" s="169"/>
      <c r="I24" s="136"/>
      <c r="K24" s="5">
        <f t="shared" ref="K24:K28" si="5">IF(K23=0,"",IF(K23&lt;$G$9,K23+1,IF(K23=$G$9,"")))</f>
        <v>44180</v>
      </c>
      <c r="L24" s="3" t="s">
        <v>15</v>
      </c>
    </row>
    <row r="25" spans="1:12" ht="18" customHeight="1" x14ac:dyDescent="0.3">
      <c r="A25" s="26">
        <f t="shared" si="3"/>
        <v>44181</v>
      </c>
      <c r="B25" s="145" t="s">
        <v>16</v>
      </c>
      <c r="C25" s="135"/>
      <c r="D25" s="136"/>
      <c r="E25" s="131"/>
      <c r="F25" s="26">
        <f t="shared" si="4"/>
        <v>44202</v>
      </c>
      <c r="G25" s="145" t="s">
        <v>16</v>
      </c>
      <c r="H25" s="169"/>
      <c r="I25" s="136"/>
      <c r="K25" s="5">
        <f t="shared" si="5"/>
        <v>44181</v>
      </c>
      <c r="L25" s="3" t="s">
        <v>16</v>
      </c>
    </row>
    <row r="26" spans="1:12" ht="18" customHeight="1" x14ac:dyDescent="0.3">
      <c r="A26" s="26">
        <f t="shared" si="3"/>
        <v>44182</v>
      </c>
      <c r="B26" s="145" t="s">
        <v>17</v>
      </c>
      <c r="C26" s="135"/>
      <c r="D26" s="136"/>
      <c r="E26" s="131"/>
      <c r="F26" s="26" t="str">
        <f t="shared" si="4"/>
        <v/>
      </c>
      <c r="G26" s="145" t="s">
        <v>17</v>
      </c>
      <c r="H26" s="136"/>
      <c r="I26" s="136"/>
      <c r="K26" s="5">
        <f t="shared" si="5"/>
        <v>44182</v>
      </c>
      <c r="L26" s="3" t="s">
        <v>17</v>
      </c>
    </row>
    <row r="27" spans="1:12" ht="18" customHeight="1" x14ac:dyDescent="0.3">
      <c r="A27" s="26">
        <f t="shared" si="3"/>
        <v>44183</v>
      </c>
      <c r="B27" s="145" t="s">
        <v>18</v>
      </c>
      <c r="C27" s="135"/>
      <c r="D27" s="136"/>
      <c r="E27" s="131"/>
      <c r="F27" s="26" t="b">
        <f t="shared" si="4"/>
        <v>0</v>
      </c>
      <c r="G27" s="145" t="s">
        <v>18</v>
      </c>
      <c r="H27" s="136"/>
      <c r="I27" s="136"/>
      <c r="K27" s="5">
        <f t="shared" si="5"/>
        <v>44183</v>
      </c>
      <c r="L27" s="3" t="s">
        <v>18</v>
      </c>
    </row>
    <row r="28" spans="1:12" ht="18" customHeight="1" thickBot="1" x14ac:dyDescent="0.35">
      <c r="A28" s="27">
        <f t="shared" si="3"/>
        <v>44184</v>
      </c>
      <c r="B28" s="146" t="s">
        <v>19</v>
      </c>
      <c r="C28" s="138"/>
      <c r="D28" s="139"/>
      <c r="E28" s="131"/>
      <c r="F28" s="27" t="b">
        <f t="shared" si="4"/>
        <v>0</v>
      </c>
      <c r="G28" s="146" t="s">
        <v>19</v>
      </c>
      <c r="H28" s="139"/>
      <c r="I28" s="139"/>
      <c r="K28" s="5">
        <f t="shared" si="5"/>
        <v>44184</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44185</v>
      </c>
      <c r="B30" s="144" t="s">
        <v>13</v>
      </c>
      <c r="C30" s="133"/>
      <c r="D30" s="130"/>
      <c r="E30" s="30"/>
      <c r="F30" s="15" t="s">
        <v>29</v>
      </c>
      <c r="G30" s="29"/>
      <c r="H30" s="31">
        <f>(C21+C29+C37+H21+H29)-C13</f>
        <v>0</v>
      </c>
      <c r="I30" s="31">
        <f>D21+D29+D37+I21+I29</f>
        <v>0</v>
      </c>
      <c r="K30" s="5">
        <f>IF(K28=0,"",IF(K28&lt;$G$9,K28+1,IF(K28=$G$9,"")))</f>
        <v>44185</v>
      </c>
      <c r="L30" s="3" t="s">
        <v>13</v>
      </c>
    </row>
    <row r="31" spans="1:12" ht="18" customHeight="1" thickTop="1" x14ac:dyDescent="0.3">
      <c r="A31" s="26">
        <f t="shared" si="6"/>
        <v>44186</v>
      </c>
      <c r="B31" s="145" t="s">
        <v>14</v>
      </c>
      <c r="C31" s="135"/>
      <c r="D31" s="136"/>
      <c r="E31" s="30"/>
      <c r="F31" s="200" t="s">
        <v>32</v>
      </c>
      <c r="G31" s="201"/>
      <c r="H31" s="201"/>
      <c r="I31" s="202"/>
      <c r="K31" s="5">
        <f>IF(K30=0,"",IF(K30&lt;$G$9,K30+1,IF(K30=$G$9,"")))</f>
        <v>44186</v>
      </c>
      <c r="L31" s="3" t="s">
        <v>14</v>
      </c>
    </row>
    <row r="32" spans="1:12" ht="18" customHeight="1" x14ac:dyDescent="0.3">
      <c r="A32" s="26">
        <f t="shared" si="6"/>
        <v>44187</v>
      </c>
      <c r="B32" s="145" t="s">
        <v>15</v>
      </c>
      <c r="C32" s="135"/>
      <c r="D32" s="136"/>
      <c r="E32" s="30"/>
      <c r="F32" s="203"/>
      <c r="G32" s="204"/>
      <c r="H32" s="204"/>
      <c r="I32" s="205"/>
      <c r="K32" s="5">
        <f t="shared" ref="K32:K36" si="7">IF(K31=0,"",IF(K31&lt;$G$9,K31+1,IF(K31=$G$9,"")))</f>
        <v>44187</v>
      </c>
      <c r="L32" s="3" t="s">
        <v>15</v>
      </c>
    </row>
    <row r="33" spans="1:12" ht="18" customHeight="1" x14ac:dyDescent="0.3">
      <c r="A33" s="26">
        <f t="shared" si="6"/>
        <v>44188</v>
      </c>
      <c r="B33" s="145" t="s">
        <v>16</v>
      </c>
      <c r="C33" s="135"/>
      <c r="D33" s="136"/>
      <c r="E33" s="30"/>
      <c r="F33" s="203"/>
      <c r="G33" s="204"/>
      <c r="H33" s="204"/>
      <c r="I33" s="205"/>
      <c r="K33" s="5">
        <f t="shared" si="7"/>
        <v>44188</v>
      </c>
      <c r="L33" s="3" t="s">
        <v>16</v>
      </c>
    </row>
    <row r="34" spans="1:12" ht="18" customHeight="1" x14ac:dyDescent="0.3">
      <c r="A34" s="26">
        <f t="shared" si="6"/>
        <v>44189</v>
      </c>
      <c r="B34" s="145" t="s">
        <v>17</v>
      </c>
      <c r="C34" s="135"/>
      <c r="D34" s="136"/>
      <c r="E34" s="30"/>
      <c r="F34" s="203"/>
      <c r="G34" s="204"/>
      <c r="H34" s="204"/>
      <c r="I34" s="205"/>
      <c r="K34" s="5">
        <f t="shared" si="7"/>
        <v>44189</v>
      </c>
      <c r="L34" s="3" t="s">
        <v>17</v>
      </c>
    </row>
    <row r="35" spans="1:12" ht="18" customHeight="1" x14ac:dyDescent="0.3">
      <c r="A35" s="26">
        <f t="shared" si="6"/>
        <v>44190</v>
      </c>
      <c r="B35" s="145" t="s">
        <v>18</v>
      </c>
      <c r="C35" s="135"/>
      <c r="D35" s="136"/>
      <c r="E35" s="30"/>
      <c r="F35" s="203"/>
      <c r="G35" s="204"/>
      <c r="H35" s="204"/>
      <c r="I35" s="205"/>
      <c r="K35" s="5">
        <f t="shared" si="7"/>
        <v>44190</v>
      </c>
      <c r="L35" s="3" t="s">
        <v>18</v>
      </c>
    </row>
    <row r="36" spans="1:12" ht="18" customHeight="1" thickBot="1" x14ac:dyDescent="0.35">
      <c r="A36" s="27">
        <f t="shared" si="6"/>
        <v>44191</v>
      </c>
      <c r="B36" s="146" t="s">
        <v>19</v>
      </c>
      <c r="C36" s="138"/>
      <c r="D36" s="139"/>
      <c r="E36" s="30"/>
      <c r="F36" s="203"/>
      <c r="G36" s="204"/>
      <c r="H36" s="204"/>
      <c r="I36" s="205"/>
      <c r="K36" s="5">
        <f t="shared" si="7"/>
        <v>44191</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f>IF(K36=0,"",IF(K36&lt;$G$9,K36+1,IF(K36=$G$9,"")))</f>
        <v>44192</v>
      </c>
      <c r="L38" s="3" t="s">
        <v>13</v>
      </c>
    </row>
    <row r="39" spans="1:12" ht="24.75" customHeight="1" thickBot="1" x14ac:dyDescent="0.35">
      <c r="A39" s="195"/>
      <c r="B39" s="195"/>
      <c r="C39" s="34"/>
      <c r="D39" s="35"/>
      <c r="E39" s="34"/>
      <c r="F39" s="195"/>
      <c r="G39" s="195"/>
      <c r="H39" s="34"/>
      <c r="I39" s="35"/>
      <c r="K39" s="5">
        <f>IF(K38=0,"",IF(K38&lt;$G$9,K38+1,IF(K38=$G$9,"")))</f>
        <v>44193</v>
      </c>
      <c r="L39" s="3" t="s">
        <v>14</v>
      </c>
    </row>
    <row r="40" spans="1:12" x14ac:dyDescent="0.3">
      <c r="A40" s="196" t="s">
        <v>30</v>
      </c>
      <c r="B40" s="196"/>
      <c r="C40" s="34"/>
      <c r="D40" s="36" t="s">
        <v>25</v>
      </c>
      <c r="E40" s="34"/>
      <c r="F40" s="196" t="s">
        <v>31</v>
      </c>
      <c r="G40" s="196"/>
      <c r="H40" s="34"/>
      <c r="I40" s="36" t="s">
        <v>25</v>
      </c>
      <c r="K40" s="5">
        <f t="shared" ref="K40:K44" si="8">IF(K39=0,"",IF(K39&lt;$G$9,K39+1,IF(K39=$G$9,"")))</f>
        <v>44194</v>
      </c>
      <c r="L40" s="3" t="s">
        <v>15</v>
      </c>
    </row>
    <row r="41" spans="1:12" x14ac:dyDescent="0.3">
      <c r="A41" s="34"/>
      <c r="B41" s="34"/>
      <c r="C41" s="34"/>
      <c r="D41" s="34"/>
      <c r="E41" s="34"/>
      <c r="F41" s="34"/>
      <c r="G41" s="34"/>
      <c r="H41" s="34"/>
      <c r="I41" s="34"/>
      <c r="K41" s="5">
        <f t="shared" si="8"/>
        <v>44195</v>
      </c>
      <c r="L41" s="3" t="s">
        <v>16</v>
      </c>
    </row>
    <row r="42" spans="1:12" ht="30.75" customHeight="1" x14ac:dyDescent="0.3">
      <c r="A42" s="198" t="s">
        <v>26</v>
      </c>
      <c r="B42" s="198"/>
      <c r="C42" s="198"/>
      <c r="D42" s="198"/>
      <c r="E42" s="34"/>
      <c r="F42" s="197" t="s">
        <v>27</v>
      </c>
      <c r="G42" s="197"/>
      <c r="H42" s="197"/>
      <c r="I42" s="197"/>
      <c r="K42" s="5">
        <f t="shared" si="8"/>
        <v>44196</v>
      </c>
      <c r="L42" s="3" t="s">
        <v>17</v>
      </c>
    </row>
    <row r="43" spans="1:12" x14ac:dyDescent="0.3">
      <c r="K43" s="5">
        <f t="shared" si="8"/>
        <v>44197</v>
      </c>
      <c r="L43" s="3" t="s">
        <v>18</v>
      </c>
    </row>
    <row r="44" spans="1:12" x14ac:dyDescent="0.3">
      <c r="K44" s="5">
        <f t="shared" si="8"/>
        <v>44198</v>
      </c>
      <c r="L44" s="3" t="s">
        <v>19</v>
      </c>
    </row>
    <row r="45" spans="1:12" x14ac:dyDescent="0.3">
      <c r="K45" s="10" t="s">
        <v>23</v>
      </c>
      <c r="L45" s="10"/>
    </row>
    <row r="46" spans="1:12" x14ac:dyDescent="0.3">
      <c r="K46" s="5">
        <f>IF(K44=0,"",IF(K44&lt;$G$9,K44+1,IF(K44=$G$9,"")))</f>
        <v>44199</v>
      </c>
      <c r="L46" s="3" t="s">
        <v>13</v>
      </c>
    </row>
    <row r="47" spans="1:12" x14ac:dyDescent="0.3">
      <c r="K47" s="5">
        <f>IF(K46=0,"",IF(K46&lt;$G$9,K46+1,IF(K46=$G$9,"")))</f>
        <v>44200</v>
      </c>
      <c r="L47" s="3" t="s">
        <v>14</v>
      </c>
    </row>
    <row r="48" spans="1:12" x14ac:dyDescent="0.3">
      <c r="K48" s="5">
        <f t="shared" ref="K48:K52" si="9">IF(K47=0,"",IF(K47&lt;$G$9,K47+1,IF(K47=$G$9,"")))</f>
        <v>44201</v>
      </c>
      <c r="L48" s="3" t="s">
        <v>15</v>
      </c>
    </row>
    <row r="49" spans="11:12" x14ac:dyDescent="0.3">
      <c r="K49" s="5">
        <f t="shared" si="9"/>
        <v>44202</v>
      </c>
      <c r="L49" s="3" t="s">
        <v>16</v>
      </c>
    </row>
    <row r="50" spans="11:12" x14ac:dyDescent="0.3">
      <c r="K50" s="5" t="str">
        <f t="shared" si="9"/>
        <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AwsaQZXaU2yjHlcKO158E1m8OCUikfhqYW6NuFEUQrFuSeRefR2J8hLL6jUQhFqPFaxl2khIvr+dUblwG8KC0A==" saltValue="53WCrMf/ziF5OCvxkTtHG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455" priority="34" operator="equal">
      <formula>FALSE</formula>
    </cfRule>
  </conditionalFormatting>
  <conditionalFormatting sqref="A14">
    <cfRule type="cellIs" dxfId="454" priority="38" operator="equal">
      <formula>FALSE</formula>
    </cfRule>
  </conditionalFormatting>
  <conditionalFormatting sqref="L29:L37 K13:K21 K29 K37 K45">
    <cfRule type="cellIs" dxfId="453" priority="37" operator="equal">
      <formula>FALSE</formula>
    </cfRule>
  </conditionalFormatting>
  <conditionalFormatting sqref="K21">
    <cfRule type="cellIs" dxfId="452" priority="36" operator="equal">
      <formula>FALSE</formula>
    </cfRule>
  </conditionalFormatting>
  <conditionalFormatting sqref="L21:L29">
    <cfRule type="cellIs" dxfId="451" priority="35" operator="equal">
      <formula>FALSE</formula>
    </cfRule>
  </conditionalFormatting>
  <conditionalFormatting sqref="K48:K52">
    <cfRule type="cellIs" dxfId="450" priority="22" operator="equal">
      <formula>FALSE</formula>
    </cfRule>
  </conditionalFormatting>
  <conditionalFormatting sqref="F30">
    <cfRule type="cellIs" dxfId="449" priority="3" operator="equal">
      <formula>FALSE</formula>
    </cfRule>
  </conditionalFormatting>
  <conditionalFormatting sqref="K31">
    <cfRule type="cellIs" dxfId="448" priority="29" operator="equal">
      <formula>FALSE</formula>
    </cfRule>
  </conditionalFormatting>
  <conditionalFormatting sqref="K47">
    <cfRule type="cellIs" dxfId="447" priority="23" operator="equal">
      <formula>FALSE</formula>
    </cfRule>
  </conditionalFormatting>
  <conditionalFormatting sqref="K38">
    <cfRule type="cellIs" dxfId="446" priority="27" operator="equal">
      <formula>FALSE</formula>
    </cfRule>
  </conditionalFormatting>
  <conditionalFormatting sqref="K39">
    <cfRule type="cellIs" dxfId="445" priority="26" operator="equal">
      <formula>FALSE</formula>
    </cfRule>
  </conditionalFormatting>
  <conditionalFormatting sqref="K40:K44">
    <cfRule type="cellIs" dxfId="444" priority="25" operator="equal">
      <formula>FALSE</formula>
    </cfRule>
  </conditionalFormatting>
  <conditionalFormatting sqref="K22">
    <cfRule type="cellIs" dxfId="443" priority="33" operator="equal">
      <formula>FALSE</formula>
    </cfRule>
  </conditionalFormatting>
  <conditionalFormatting sqref="K23">
    <cfRule type="cellIs" dxfId="442" priority="32" operator="equal">
      <formula>FALSE</formula>
    </cfRule>
  </conditionalFormatting>
  <conditionalFormatting sqref="K24:K28">
    <cfRule type="cellIs" dxfId="441" priority="31" operator="equal">
      <formula>FALSE</formula>
    </cfRule>
  </conditionalFormatting>
  <conditionalFormatting sqref="K30">
    <cfRule type="cellIs" dxfId="440" priority="30" operator="equal">
      <formula>FALSE</formula>
    </cfRule>
  </conditionalFormatting>
  <conditionalFormatting sqref="B30:B36">
    <cfRule type="cellIs" dxfId="439" priority="10" operator="equal">
      <formula>FALSE</formula>
    </cfRule>
  </conditionalFormatting>
  <conditionalFormatting sqref="K32:K36">
    <cfRule type="cellIs" dxfId="438" priority="28" operator="equal">
      <formula>FALSE</formula>
    </cfRule>
  </conditionalFormatting>
  <conditionalFormatting sqref="A22">
    <cfRule type="cellIs" dxfId="437" priority="8" operator="equal">
      <formula>FALSE</formula>
    </cfRule>
  </conditionalFormatting>
  <conditionalFormatting sqref="F22">
    <cfRule type="cellIs" dxfId="436" priority="6" operator="equal">
      <formula>FALSE</formula>
    </cfRule>
  </conditionalFormatting>
  <conditionalFormatting sqref="K46">
    <cfRule type="cellIs" dxfId="435" priority="24" operator="equal">
      <formula>FALSE</formula>
    </cfRule>
  </conditionalFormatting>
  <conditionalFormatting sqref="F30">
    <cfRule type="cellIs" dxfId="434" priority="4" operator="equal">
      <formula>FALSE</formula>
    </cfRule>
  </conditionalFormatting>
  <conditionalFormatting sqref="A14:A20">
    <cfRule type="containsText" dxfId="433" priority="21" operator="containsText" text="FALSE">
      <formula>NOT(ISERROR(SEARCH("FALSE",A14)))</formula>
    </cfRule>
  </conditionalFormatting>
  <conditionalFormatting sqref="F14">
    <cfRule type="cellIs" dxfId="432" priority="20" operator="equal">
      <formula>FALSE</formula>
    </cfRule>
  </conditionalFormatting>
  <conditionalFormatting sqref="F14:F20">
    <cfRule type="containsText" dxfId="431" priority="19" operator="containsText" text="FALSE">
      <formula>NOT(ISERROR(SEARCH("FALSE",F14)))</formula>
    </cfRule>
  </conditionalFormatting>
  <conditionalFormatting sqref="B28">
    <cfRule type="cellIs" dxfId="430" priority="17" operator="equal">
      <formula>FALSE</formula>
    </cfRule>
  </conditionalFormatting>
  <conditionalFormatting sqref="B22:B28">
    <cfRule type="cellIs" dxfId="429" priority="18" operator="equal">
      <formula>FALSE</formula>
    </cfRule>
  </conditionalFormatting>
  <conditionalFormatting sqref="A29">
    <cfRule type="cellIs" dxfId="428" priority="16" operator="equal">
      <formula>FALSE</formula>
    </cfRule>
  </conditionalFormatting>
  <conditionalFormatting sqref="F29">
    <cfRule type="cellIs" dxfId="427" priority="13" operator="equal">
      <formula>FALSE</formula>
    </cfRule>
  </conditionalFormatting>
  <conditionalFormatting sqref="G22:G28">
    <cfRule type="cellIs" dxfId="426" priority="15" operator="equal">
      <formula>FALSE</formula>
    </cfRule>
  </conditionalFormatting>
  <conditionalFormatting sqref="F29">
    <cfRule type="cellIs" dxfId="425" priority="14" operator="equal">
      <formula>FALSE</formula>
    </cfRule>
  </conditionalFormatting>
  <conditionalFormatting sqref="A30">
    <cfRule type="cellIs" dxfId="424" priority="12" operator="equal">
      <formula>FALSE</formula>
    </cfRule>
  </conditionalFormatting>
  <conditionalFormatting sqref="A30:A36">
    <cfRule type="containsText" dxfId="423" priority="11" operator="containsText" text="FALSE">
      <formula>NOT(ISERROR(SEARCH("FALSE",A30)))</formula>
    </cfRule>
  </conditionalFormatting>
  <conditionalFormatting sqref="B36">
    <cfRule type="cellIs" dxfId="422" priority="9" operator="equal">
      <formula>FALSE</formula>
    </cfRule>
  </conditionalFormatting>
  <conditionalFormatting sqref="A22:A28">
    <cfRule type="containsText" dxfId="421" priority="7" operator="containsText" text="FALSE">
      <formula>NOT(ISERROR(SEARCH("FALSE",A22)))</formula>
    </cfRule>
  </conditionalFormatting>
  <conditionalFormatting sqref="F22:F28">
    <cfRule type="containsText" dxfId="420" priority="5" operator="containsText" text="FALSE">
      <formula>NOT(ISERROR(SEARCH("FALSE",F22)))</formula>
    </cfRule>
  </conditionalFormatting>
  <conditionalFormatting sqref="B8:D8">
    <cfRule type="cellIs" dxfId="419" priority="2" operator="equal">
      <formula>0</formula>
    </cfRule>
  </conditionalFormatting>
  <conditionalFormatting sqref="B9:D10">
    <cfRule type="cellIs" dxfId="41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B8 J8" xr:uid="{00000000-0002-0000-0E00-000002000000}"/>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3"/>
  <sheetViews>
    <sheetView showGridLines="0" zoomScale="98" zoomScaleNormal="98" workbookViewId="0">
      <pane ySplit="13" topLeftCell="A14"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Schedule'!$K$24</f>
        <v>44203</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Schedule'!$L$24</f>
        <v>44216</v>
      </c>
      <c r="H9" s="189"/>
      <c r="I9" s="189"/>
      <c r="J9" s="38"/>
    </row>
    <row r="10" spans="1:12" ht="18" customHeight="1" thickBot="1" x14ac:dyDescent="0.35">
      <c r="A10" s="33" t="s">
        <v>7</v>
      </c>
      <c r="B10" s="199">
        <f>'June 22, 2020 - July 6, 2020'!$B$10</f>
        <v>0</v>
      </c>
      <c r="C10" s="199"/>
      <c r="D10" s="199"/>
      <c r="E10" s="4"/>
      <c r="F10" s="33" t="s">
        <v>8</v>
      </c>
      <c r="G10" s="190">
        <f>'Payroll Schedule'!$B$24</f>
        <v>2</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'Dec 10, 2020 - Jan 6, 2021'!$H$29</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52"/>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44203</v>
      </c>
      <c r="B18" s="134" t="s">
        <v>17</v>
      </c>
      <c r="C18" s="135"/>
      <c r="D18" s="136"/>
      <c r="E18" s="131"/>
      <c r="F18" s="26" t="b">
        <f t="shared" si="1"/>
        <v>0</v>
      </c>
      <c r="G18" s="134" t="s">
        <v>17</v>
      </c>
      <c r="H18" s="136"/>
      <c r="I18" s="136"/>
      <c r="K18" s="5">
        <f t="shared" si="2"/>
        <v>44203</v>
      </c>
      <c r="L18" s="3" t="s">
        <v>17</v>
      </c>
    </row>
    <row r="19" spans="1:12" ht="18" customHeight="1" x14ac:dyDescent="0.3">
      <c r="A19" s="26">
        <f t="shared" si="0"/>
        <v>44204</v>
      </c>
      <c r="B19" s="134" t="s">
        <v>18</v>
      </c>
      <c r="C19" s="135"/>
      <c r="D19" s="136"/>
      <c r="E19" s="131"/>
      <c r="F19" s="26" t="b">
        <f t="shared" si="1"/>
        <v>0</v>
      </c>
      <c r="G19" s="134" t="s">
        <v>18</v>
      </c>
      <c r="H19" s="136"/>
      <c r="I19" s="136"/>
      <c r="K19" s="5">
        <f t="shared" si="2"/>
        <v>44204</v>
      </c>
      <c r="L19" s="3" t="s">
        <v>18</v>
      </c>
    </row>
    <row r="20" spans="1:12" ht="18" customHeight="1" thickBot="1" x14ac:dyDescent="0.35">
      <c r="A20" s="27">
        <f t="shared" si="0"/>
        <v>44205</v>
      </c>
      <c r="B20" s="137" t="s">
        <v>19</v>
      </c>
      <c r="C20" s="138"/>
      <c r="D20" s="139"/>
      <c r="E20" s="131"/>
      <c r="F20" s="27" t="b">
        <f t="shared" si="1"/>
        <v>0</v>
      </c>
      <c r="G20" s="137" t="s">
        <v>19</v>
      </c>
      <c r="H20" s="139"/>
      <c r="I20" s="139"/>
      <c r="K20" s="5">
        <f t="shared" si="2"/>
        <v>44205</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44206</v>
      </c>
      <c r="B22" s="144" t="s">
        <v>13</v>
      </c>
      <c r="C22" s="133"/>
      <c r="D22" s="130"/>
      <c r="E22" s="131"/>
      <c r="F22" s="128" t="b">
        <f t="shared" ref="F22:F28" si="4">K46</f>
        <v>0</v>
      </c>
      <c r="G22" s="144" t="s">
        <v>13</v>
      </c>
      <c r="H22" s="130"/>
      <c r="I22" s="130"/>
      <c r="K22" s="5">
        <f>IF(K20=0,"",IF(K20&lt;$G$9,K20+1,IF(K20=$G$9,"")))</f>
        <v>44206</v>
      </c>
      <c r="L22" s="3" t="s">
        <v>13</v>
      </c>
    </row>
    <row r="23" spans="1:12" ht="18" customHeight="1" x14ac:dyDescent="0.3">
      <c r="A23" s="26">
        <f t="shared" si="3"/>
        <v>44207</v>
      </c>
      <c r="B23" s="145" t="s">
        <v>14</v>
      </c>
      <c r="C23" s="135"/>
      <c r="D23" s="136"/>
      <c r="E23" s="131"/>
      <c r="F23" s="26" t="b">
        <f t="shared" si="4"/>
        <v>0</v>
      </c>
      <c r="G23" s="145" t="s">
        <v>14</v>
      </c>
      <c r="H23" s="136"/>
      <c r="I23" s="136"/>
      <c r="K23" s="5">
        <f>IF(K22=0,"",IF(K22&lt;$G$9,K22+1,IF(K22=$G$9,"")))</f>
        <v>44207</v>
      </c>
      <c r="L23" s="3" t="s">
        <v>14</v>
      </c>
    </row>
    <row r="24" spans="1:12" ht="18" customHeight="1" x14ac:dyDescent="0.3">
      <c r="A24" s="26">
        <f t="shared" si="3"/>
        <v>44208</v>
      </c>
      <c r="B24" s="145" t="s">
        <v>15</v>
      </c>
      <c r="C24" s="135"/>
      <c r="D24" s="136"/>
      <c r="E24" s="131"/>
      <c r="F24" s="26" t="b">
        <f t="shared" si="4"/>
        <v>0</v>
      </c>
      <c r="G24" s="145" t="s">
        <v>15</v>
      </c>
      <c r="H24" s="136"/>
      <c r="I24" s="136"/>
      <c r="K24" s="5">
        <f t="shared" ref="K24:K28" si="5">IF(K23=0,"",IF(K23&lt;$G$9,K23+1,IF(K23=$G$9,"")))</f>
        <v>44208</v>
      </c>
      <c r="L24" s="3" t="s">
        <v>15</v>
      </c>
    </row>
    <row r="25" spans="1:12" ht="18" customHeight="1" x14ac:dyDescent="0.3">
      <c r="A25" s="26">
        <f t="shared" si="3"/>
        <v>44209</v>
      </c>
      <c r="B25" s="145" t="s">
        <v>16</v>
      </c>
      <c r="C25" s="135"/>
      <c r="D25" s="136"/>
      <c r="E25" s="131"/>
      <c r="F25" s="26" t="b">
        <f t="shared" si="4"/>
        <v>0</v>
      </c>
      <c r="G25" s="145" t="s">
        <v>16</v>
      </c>
      <c r="H25" s="136"/>
      <c r="I25" s="136"/>
      <c r="K25" s="5">
        <f t="shared" si="5"/>
        <v>44209</v>
      </c>
      <c r="L25" s="3" t="s">
        <v>16</v>
      </c>
    </row>
    <row r="26" spans="1:12" ht="18" customHeight="1" x14ac:dyDescent="0.3">
      <c r="A26" s="26">
        <f t="shared" si="3"/>
        <v>44210</v>
      </c>
      <c r="B26" s="145" t="s">
        <v>17</v>
      </c>
      <c r="C26" s="135"/>
      <c r="D26" s="136"/>
      <c r="E26" s="131"/>
      <c r="F26" s="26" t="b">
        <f t="shared" si="4"/>
        <v>0</v>
      </c>
      <c r="G26" s="145" t="s">
        <v>17</v>
      </c>
      <c r="H26" s="136"/>
      <c r="I26" s="136"/>
      <c r="K26" s="5">
        <f t="shared" si="5"/>
        <v>44210</v>
      </c>
      <c r="L26" s="3" t="s">
        <v>17</v>
      </c>
    </row>
    <row r="27" spans="1:12" ht="18" customHeight="1" x14ac:dyDescent="0.3">
      <c r="A27" s="26">
        <f t="shared" si="3"/>
        <v>44211</v>
      </c>
      <c r="B27" s="145" t="s">
        <v>18</v>
      </c>
      <c r="C27" s="135"/>
      <c r="D27" s="136"/>
      <c r="E27" s="131"/>
      <c r="F27" s="26" t="b">
        <f t="shared" si="4"/>
        <v>0</v>
      </c>
      <c r="G27" s="145" t="s">
        <v>18</v>
      </c>
      <c r="H27" s="136"/>
      <c r="I27" s="136"/>
      <c r="K27" s="5">
        <f t="shared" si="5"/>
        <v>44211</v>
      </c>
      <c r="L27" s="3" t="s">
        <v>18</v>
      </c>
    </row>
    <row r="28" spans="1:12" ht="18" customHeight="1" thickBot="1" x14ac:dyDescent="0.35">
      <c r="A28" s="27">
        <f t="shared" si="3"/>
        <v>44212</v>
      </c>
      <c r="B28" s="146" t="s">
        <v>19</v>
      </c>
      <c r="C28" s="138"/>
      <c r="D28" s="139"/>
      <c r="E28" s="131"/>
      <c r="F28" s="27" t="b">
        <f t="shared" si="4"/>
        <v>0</v>
      </c>
      <c r="G28" s="146" t="s">
        <v>19</v>
      </c>
      <c r="H28" s="139"/>
      <c r="I28" s="139"/>
      <c r="K28" s="5">
        <f t="shared" si="5"/>
        <v>44212</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44213</v>
      </c>
      <c r="B30" s="144" t="s">
        <v>13</v>
      </c>
      <c r="C30" s="133"/>
      <c r="D30" s="130"/>
      <c r="E30" s="30"/>
      <c r="F30" s="15" t="s">
        <v>29</v>
      </c>
      <c r="G30" s="29"/>
      <c r="H30" s="31">
        <f>(C21+C29+C37+H21+H29)-C13</f>
        <v>0</v>
      </c>
      <c r="I30" s="31">
        <f>D21+D29+D37+I21+I29</f>
        <v>0</v>
      </c>
      <c r="K30" s="5">
        <f>IF(K28=0,"",IF(K28&lt;$G$9,K28+1,IF(K28=$G$9,"")))</f>
        <v>44213</v>
      </c>
      <c r="L30" s="3" t="s">
        <v>13</v>
      </c>
    </row>
    <row r="31" spans="1:12" ht="18" customHeight="1" thickTop="1" x14ac:dyDescent="0.3">
      <c r="A31" s="26">
        <f t="shared" si="6"/>
        <v>44214</v>
      </c>
      <c r="B31" s="145" t="s">
        <v>14</v>
      </c>
      <c r="C31" s="135"/>
      <c r="D31" s="136"/>
      <c r="E31" s="30"/>
      <c r="F31" s="200" t="s">
        <v>32</v>
      </c>
      <c r="G31" s="201"/>
      <c r="H31" s="201"/>
      <c r="I31" s="202"/>
      <c r="K31" s="5">
        <f>IF(K30=0,"",IF(K30&lt;$G$9,K30+1,IF(K30=$G$9,"")))</f>
        <v>44214</v>
      </c>
      <c r="L31" s="3" t="s">
        <v>14</v>
      </c>
    </row>
    <row r="32" spans="1:12" ht="18" customHeight="1" x14ac:dyDescent="0.3">
      <c r="A32" s="26">
        <f t="shared" si="6"/>
        <v>44215</v>
      </c>
      <c r="B32" s="145" t="s">
        <v>15</v>
      </c>
      <c r="C32" s="135"/>
      <c r="D32" s="136"/>
      <c r="E32" s="30"/>
      <c r="F32" s="203"/>
      <c r="G32" s="204"/>
      <c r="H32" s="204"/>
      <c r="I32" s="205"/>
      <c r="K32" s="5">
        <f t="shared" ref="K32:K36" si="7">IF(K31=0,"",IF(K31&lt;$G$9,K31+1,IF(K31=$G$9,"")))</f>
        <v>44215</v>
      </c>
      <c r="L32" s="3" t="s">
        <v>15</v>
      </c>
    </row>
    <row r="33" spans="1:12" ht="18" customHeight="1" x14ac:dyDescent="0.3">
      <c r="A33" s="26">
        <f t="shared" si="6"/>
        <v>44216</v>
      </c>
      <c r="B33" s="145" t="s">
        <v>16</v>
      </c>
      <c r="C33" s="135"/>
      <c r="D33" s="136"/>
      <c r="E33" s="30"/>
      <c r="F33" s="203"/>
      <c r="G33" s="204"/>
      <c r="H33" s="204"/>
      <c r="I33" s="205"/>
      <c r="K33" s="5">
        <f t="shared" si="7"/>
        <v>44216</v>
      </c>
      <c r="L33" s="3" t="s">
        <v>16</v>
      </c>
    </row>
    <row r="34" spans="1:12" ht="18" customHeight="1" x14ac:dyDescent="0.3">
      <c r="A34" s="26" t="str">
        <f t="shared" si="6"/>
        <v/>
      </c>
      <c r="B34" s="145" t="s">
        <v>17</v>
      </c>
      <c r="C34" s="136"/>
      <c r="D34" s="136"/>
      <c r="E34" s="30"/>
      <c r="F34" s="203"/>
      <c r="G34" s="204"/>
      <c r="H34" s="204"/>
      <c r="I34" s="205"/>
      <c r="K34" s="5" t="str">
        <f t="shared" si="7"/>
        <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Kz6RTuUOoJ0CdUS4ZuazXugsyez2AXQIhoOK4ILJ4UcjOcZaQfsd2y+6Oih2GujZLrnakis95+BN8AZ2NvIB1Q==" saltValue="3WeRyiIrfb1PTKmNU3w4t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417" priority="34" operator="equal">
      <formula>FALSE</formula>
    </cfRule>
  </conditionalFormatting>
  <conditionalFormatting sqref="A14">
    <cfRule type="cellIs" dxfId="416" priority="38" operator="equal">
      <formula>FALSE</formula>
    </cfRule>
  </conditionalFormatting>
  <conditionalFormatting sqref="L29:L37 K13:K21 K29 K37 K45">
    <cfRule type="cellIs" dxfId="415" priority="37" operator="equal">
      <formula>FALSE</formula>
    </cfRule>
  </conditionalFormatting>
  <conditionalFormatting sqref="K21">
    <cfRule type="cellIs" dxfId="414" priority="36" operator="equal">
      <formula>FALSE</formula>
    </cfRule>
  </conditionalFormatting>
  <conditionalFormatting sqref="L21:L29">
    <cfRule type="cellIs" dxfId="413" priority="35" operator="equal">
      <formula>FALSE</formula>
    </cfRule>
  </conditionalFormatting>
  <conditionalFormatting sqref="K48:K52">
    <cfRule type="cellIs" dxfId="412" priority="22" operator="equal">
      <formula>FALSE</formula>
    </cfRule>
  </conditionalFormatting>
  <conditionalFormatting sqref="F30">
    <cfRule type="cellIs" dxfId="411" priority="3" operator="equal">
      <formula>FALSE</formula>
    </cfRule>
  </conditionalFormatting>
  <conditionalFormatting sqref="K31">
    <cfRule type="cellIs" dxfId="410" priority="29" operator="equal">
      <formula>FALSE</formula>
    </cfRule>
  </conditionalFormatting>
  <conditionalFormatting sqref="K47">
    <cfRule type="cellIs" dxfId="409" priority="23" operator="equal">
      <formula>FALSE</formula>
    </cfRule>
  </conditionalFormatting>
  <conditionalFormatting sqref="K38">
    <cfRule type="cellIs" dxfId="408" priority="27" operator="equal">
      <formula>FALSE</formula>
    </cfRule>
  </conditionalFormatting>
  <conditionalFormatting sqref="K39">
    <cfRule type="cellIs" dxfId="407" priority="26" operator="equal">
      <formula>FALSE</formula>
    </cfRule>
  </conditionalFormatting>
  <conditionalFormatting sqref="K40:K44">
    <cfRule type="cellIs" dxfId="406" priority="25" operator="equal">
      <formula>FALSE</formula>
    </cfRule>
  </conditionalFormatting>
  <conditionalFormatting sqref="K22">
    <cfRule type="cellIs" dxfId="405" priority="33" operator="equal">
      <formula>FALSE</formula>
    </cfRule>
  </conditionalFormatting>
  <conditionalFormatting sqref="K23">
    <cfRule type="cellIs" dxfId="404" priority="32" operator="equal">
      <formula>FALSE</formula>
    </cfRule>
  </conditionalFormatting>
  <conditionalFormatting sqref="K24:K28">
    <cfRule type="cellIs" dxfId="403" priority="31" operator="equal">
      <formula>FALSE</formula>
    </cfRule>
  </conditionalFormatting>
  <conditionalFormatting sqref="K30">
    <cfRule type="cellIs" dxfId="402" priority="30" operator="equal">
      <formula>FALSE</formula>
    </cfRule>
  </conditionalFormatting>
  <conditionalFormatting sqref="B30:B36">
    <cfRule type="cellIs" dxfId="401" priority="10" operator="equal">
      <formula>FALSE</formula>
    </cfRule>
  </conditionalFormatting>
  <conditionalFormatting sqref="K32:K36">
    <cfRule type="cellIs" dxfId="400" priority="28" operator="equal">
      <formula>FALSE</formula>
    </cfRule>
  </conditionalFormatting>
  <conditionalFormatting sqref="A22">
    <cfRule type="cellIs" dxfId="399" priority="8" operator="equal">
      <formula>FALSE</formula>
    </cfRule>
  </conditionalFormatting>
  <conditionalFormatting sqref="F22">
    <cfRule type="cellIs" dxfId="398" priority="6" operator="equal">
      <formula>FALSE</formula>
    </cfRule>
  </conditionalFormatting>
  <conditionalFormatting sqref="K46">
    <cfRule type="cellIs" dxfId="397" priority="24" operator="equal">
      <formula>FALSE</formula>
    </cfRule>
  </conditionalFormatting>
  <conditionalFormatting sqref="F30">
    <cfRule type="cellIs" dxfId="396" priority="4" operator="equal">
      <formula>FALSE</formula>
    </cfRule>
  </conditionalFormatting>
  <conditionalFormatting sqref="A14:A20">
    <cfRule type="containsText" dxfId="395" priority="21" operator="containsText" text="FALSE">
      <formula>NOT(ISERROR(SEARCH("FALSE",A14)))</formula>
    </cfRule>
  </conditionalFormatting>
  <conditionalFormatting sqref="F14">
    <cfRule type="cellIs" dxfId="394" priority="20" operator="equal">
      <formula>FALSE</formula>
    </cfRule>
  </conditionalFormatting>
  <conditionalFormatting sqref="F14:F20">
    <cfRule type="containsText" dxfId="393" priority="19" operator="containsText" text="FALSE">
      <formula>NOT(ISERROR(SEARCH("FALSE",F14)))</formula>
    </cfRule>
  </conditionalFormatting>
  <conditionalFormatting sqref="B28">
    <cfRule type="cellIs" dxfId="392" priority="17" operator="equal">
      <formula>FALSE</formula>
    </cfRule>
  </conditionalFormatting>
  <conditionalFormatting sqref="B22:B28">
    <cfRule type="cellIs" dxfId="391" priority="18" operator="equal">
      <formula>FALSE</formula>
    </cfRule>
  </conditionalFormatting>
  <conditionalFormatting sqref="A29">
    <cfRule type="cellIs" dxfId="390" priority="16" operator="equal">
      <formula>FALSE</formula>
    </cfRule>
  </conditionalFormatting>
  <conditionalFormatting sqref="F29">
    <cfRule type="cellIs" dxfId="389" priority="13" operator="equal">
      <formula>FALSE</formula>
    </cfRule>
  </conditionalFormatting>
  <conditionalFormatting sqref="G22:G28">
    <cfRule type="cellIs" dxfId="388" priority="15" operator="equal">
      <formula>FALSE</formula>
    </cfRule>
  </conditionalFormatting>
  <conditionalFormatting sqref="F29">
    <cfRule type="cellIs" dxfId="387" priority="14" operator="equal">
      <formula>FALSE</formula>
    </cfRule>
  </conditionalFormatting>
  <conditionalFormatting sqref="A30">
    <cfRule type="cellIs" dxfId="386" priority="12" operator="equal">
      <formula>FALSE</formula>
    </cfRule>
  </conditionalFormatting>
  <conditionalFormatting sqref="A30:A36">
    <cfRule type="containsText" dxfId="385" priority="11" operator="containsText" text="FALSE">
      <formula>NOT(ISERROR(SEARCH("FALSE",A30)))</formula>
    </cfRule>
  </conditionalFormatting>
  <conditionalFormatting sqref="B36">
    <cfRule type="cellIs" dxfId="384" priority="9" operator="equal">
      <formula>FALSE</formula>
    </cfRule>
  </conditionalFormatting>
  <conditionalFormatting sqref="A22:A28">
    <cfRule type="containsText" dxfId="383" priority="7" operator="containsText" text="FALSE">
      <formula>NOT(ISERROR(SEARCH("FALSE",A22)))</formula>
    </cfRule>
  </conditionalFormatting>
  <conditionalFormatting sqref="F22:F28">
    <cfRule type="containsText" dxfId="382" priority="5" operator="containsText" text="FALSE">
      <formula>NOT(ISERROR(SEARCH("FALSE",F22)))</formula>
    </cfRule>
  </conditionalFormatting>
  <conditionalFormatting sqref="B8:D8">
    <cfRule type="cellIs" dxfId="381" priority="2" operator="equal">
      <formula>0</formula>
    </cfRule>
  </conditionalFormatting>
  <conditionalFormatting sqref="B9:D10">
    <cfRule type="cellIs" dxfId="38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3"/>
  <sheetViews>
    <sheetView showGridLines="0" zoomScale="98" zoomScaleNormal="98" workbookViewId="0">
      <pane ySplit="13" topLeftCell="A14"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Schedule'!$K$26</f>
        <v>44217</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Schedule'!$L$26</f>
        <v>44230</v>
      </c>
      <c r="H9" s="189"/>
      <c r="I9" s="189"/>
      <c r="J9" s="38"/>
    </row>
    <row r="10" spans="1:12" ht="18" customHeight="1" thickBot="1" x14ac:dyDescent="0.35">
      <c r="A10" s="33" t="s">
        <v>7</v>
      </c>
      <c r="B10" s="199">
        <f>'June 22, 2020 - July 6, 2020'!$B$10</f>
        <v>0</v>
      </c>
      <c r="C10" s="199"/>
      <c r="D10" s="199"/>
      <c r="E10" s="4"/>
      <c r="F10" s="33" t="s">
        <v>8</v>
      </c>
      <c r="G10" s="190">
        <f>'Payroll Schedule'!$B$26</f>
        <v>3</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'Jan 7, 2021 - Jan 20,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44217</v>
      </c>
      <c r="B18" s="134" t="s">
        <v>17</v>
      </c>
      <c r="C18" s="135"/>
      <c r="D18" s="136"/>
      <c r="E18" s="131"/>
      <c r="F18" s="26" t="b">
        <f t="shared" si="1"/>
        <v>0</v>
      </c>
      <c r="G18" s="134" t="s">
        <v>17</v>
      </c>
      <c r="H18" s="136"/>
      <c r="I18" s="136"/>
      <c r="K18" s="5">
        <f t="shared" si="2"/>
        <v>44217</v>
      </c>
      <c r="L18" s="3" t="s">
        <v>17</v>
      </c>
    </row>
    <row r="19" spans="1:12" ht="18" customHeight="1" x14ac:dyDescent="0.3">
      <c r="A19" s="26">
        <f t="shared" si="0"/>
        <v>44218</v>
      </c>
      <c r="B19" s="134" t="s">
        <v>18</v>
      </c>
      <c r="C19" s="135"/>
      <c r="D19" s="136"/>
      <c r="E19" s="131"/>
      <c r="F19" s="26" t="b">
        <f t="shared" si="1"/>
        <v>0</v>
      </c>
      <c r="G19" s="134" t="s">
        <v>18</v>
      </c>
      <c r="H19" s="136"/>
      <c r="I19" s="136"/>
      <c r="K19" s="5">
        <f t="shared" si="2"/>
        <v>44218</v>
      </c>
      <c r="L19" s="3" t="s">
        <v>18</v>
      </c>
    </row>
    <row r="20" spans="1:12" ht="18" customHeight="1" thickBot="1" x14ac:dyDescent="0.35">
      <c r="A20" s="27">
        <f t="shared" si="0"/>
        <v>44219</v>
      </c>
      <c r="B20" s="137" t="s">
        <v>19</v>
      </c>
      <c r="C20" s="138"/>
      <c r="D20" s="139"/>
      <c r="E20" s="131"/>
      <c r="F20" s="27" t="b">
        <f t="shared" si="1"/>
        <v>0</v>
      </c>
      <c r="G20" s="137" t="s">
        <v>19</v>
      </c>
      <c r="H20" s="139"/>
      <c r="I20" s="139"/>
      <c r="K20" s="5">
        <f t="shared" si="2"/>
        <v>44219</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44220</v>
      </c>
      <c r="B22" s="144" t="s">
        <v>13</v>
      </c>
      <c r="C22" s="133"/>
      <c r="D22" s="130"/>
      <c r="E22" s="131"/>
      <c r="F22" s="128" t="b">
        <f t="shared" ref="F22:F28" si="4">K46</f>
        <v>0</v>
      </c>
      <c r="G22" s="144" t="s">
        <v>13</v>
      </c>
      <c r="H22" s="130"/>
      <c r="I22" s="130"/>
      <c r="K22" s="5">
        <f>IF(K20=0,"",IF(K20&lt;$G$9,K20+1,IF(K20=$G$9,"")))</f>
        <v>44220</v>
      </c>
      <c r="L22" s="3" t="s">
        <v>13</v>
      </c>
    </row>
    <row r="23" spans="1:12" ht="18" customHeight="1" x14ac:dyDescent="0.3">
      <c r="A23" s="26">
        <f t="shared" si="3"/>
        <v>44221</v>
      </c>
      <c r="B23" s="145" t="s">
        <v>14</v>
      </c>
      <c r="C23" s="135"/>
      <c r="D23" s="136"/>
      <c r="E23" s="131"/>
      <c r="F23" s="26" t="b">
        <f t="shared" si="4"/>
        <v>0</v>
      </c>
      <c r="G23" s="145" t="s">
        <v>14</v>
      </c>
      <c r="H23" s="136"/>
      <c r="I23" s="136"/>
      <c r="K23" s="5">
        <f>IF(K22=0,"",IF(K22&lt;$G$9,K22+1,IF(K22=$G$9,"")))</f>
        <v>44221</v>
      </c>
      <c r="L23" s="3" t="s">
        <v>14</v>
      </c>
    </row>
    <row r="24" spans="1:12" ht="18" customHeight="1" x14ac:dyDescent="0.3">
      <c r="A24" s="26">
        <f t="shared" si="3"/>
        <v>44222</v>
      </c>
      <c r="B24" s="145" t="s">
        <v>15</v>
      </c>
      <c r="C24" s="135"/>
      <c r="D24" s="136"/>
      <c r="E24" s="131"/>
      <c r="F24" s="26" t="b">
        <f t="shared" si="4"/>
        <v>0</v>
      </c>
      <c r="G24" s="145" t="s">
        <v>15</v>
      </c>
      <c r="H24" s="136"/>
      <c r="I24" s="136"/>
      <c r="K24" s="5">
        <f t="shared" ref="K24:K28" si="5">IF(K23=0,"",IF(K23&lt;$G$9,K23+1,IF(K23=$G$9,"")))</f>
        <v>44222</v>
      </c>
      <c r="L24" s="3" t="s">
        <v>15</v>
      </c>
    </row>
    <row r="25" spans="1:12" ht="18" customHeight="1" x14ac:dyDescent="0.3">
      <c r="A25" s="26">
        <f t="shared" si="3"/>
        <v>44223</v>
      </c>
      <c r="B25" s="145" t="s">
        <v>16</v>
      </c>
      <c r="C25" s="135"/>
      <c r="D25" s="136"/>
      <c r="E25" s="131"/>
      <c r="F25" s="26" t="b">
        <f t="shared" si="4"/>
        <v>0</v>
      </c>
      <c r="G25" s="145" t="s">
        <v>16</v>
      </c>
      <c r="H25" s="136"/>
      <c r="I25" s="136"/>
      <c r="K25" s="5">
        <f t="shared" si="5"/>
        <v>44223</v>
      </c>
      <c r="L25" s="3" t="s">
        <v>16</v>
      </c>
    </row>
    <row r="26" spans="1:12" ht="18" customHeight="1" x14ac:dyDescent="0.3">
      <c r="A26" s="26">
        <f t="shared" si="3"/>
        <v>44224</v>
      </c>
      <c r="B26" s="145" t="s">
        <v>17</v>
      </c>
      <c r="C26" s="135"/>
      <c r="D26" s="136"/>
      <c r="E26" s="131"/>
      <c r="F26" s="26" t="b">
        <f t="shared" si="4"/>
        <v>0</v>
      </c>
      <c r="G26" s="145" t="s">
        <v>17</v>
      </c>
      <c r="H26" s="136"/>
      <c r="I26" s="136"/>
      <c r="K26" s="5">
        <f t="shared" si="5"/>
        <v>44224</v>
      </c>
      <c r="L26" s="3" t="s">
        <v>17</v>
      </c>
    </row>
    <row r="27" spans="1:12" ht="18" customHeight="1" x14ac:dyDescent="0.3">
      <c r="A27" s="26">
        <f t="shared" si="3"/>
        <v>44225</v>
      </c>
      <c r="B27" s="145" t="s">
        <v>18</v>
      </c>
      <c r="C27" s="135"/>
      <c r="D27" s="136"/>
      <c r="E27" s="131"/>
      <c r="F27" s="26" t="b">
        <f t="shared" si="4"/>
        <v>0</v>
      </c>
      <c r="G27" s="145" t="s">
        <v>18</v>
      </c>
      <c r="H27" s="136"/>
      <c r="I27" s="136"/>
      <c r="K27" s="5">
        <f t="shared" si="5"/>
        <v>44225</v>
      </c>
      <c r="L27" s="3" t="s">
        <v>18</v>
      </c>
    </row>
    <row r="28" spans="1:12" ht="18" customHeight="1" thickBot="1" x14ac:dyDescent="0.35">
      <c r="A28" s="27">
        <f t="shared" si="3"/>
        <v>44226</v>
      </c>
      <c r="B28" s="146" t="s">
        <v>19</v>
      </c>
      <c r="C28" s="138"/>
      <c r="D28" s="139"/>
      <c r="E28" s="131"/>
      <c r="F28" s="27" t="b">
        <f t="shared" si="4"/>
        <v>0</v>
      </c>
      <c r="G28" s="146" t="s">
        <v>19</v>
      </c>
      <c r="H28" s="139"/>
      <c r="I28" s="139"/>
      <c r="K28" s="5">
        <f t="shared" si="5"/>
        <v>44226</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44227</v>
      </c>
      <c r="B30" s="144" t="s">
        <v>13</v>
      </c>
      <c r="C30" s="133"/>
      <c r="D30" s="130"/>
      <c r="E30" s="30"/>
      <c r="F30" s="15" t="s">
        <v>29</v>
      </c>
      <c r="G30" s="29"/>
      <c r="H30" s="31">
        <f>(C21+C29+C37+H21+H29)-C13</f>
        <v>0</v>
      </c>
      <c r="I30" s="31">
        <f>D21+D29+D37+I21+I29</f>
        <v>0</v>
      </c>
      <c r="K30" s="5">
        <f>IF(K28=0,"",IF(K28&lt;$G$9,K28+1,IF(K28=$G$9,"")))</f>
        <v>44227</v>
      </c>
      <c r="L30" s="3" t="s">
        <v>13</v>
      </c>
    </row>
    <row r="31" spans="1:12" ht="18" customHeight="1" thickTop="1" x14ac:dyDescent="0.3">
      <c r="A31" s="26">
        <f t="shared" si="6"/>
        <v>44228</v>
      </c>
      <c r="B31" s="145" t="s">
        <v>14</v>
      </c>
      <c r="C31" s="135"/>
      <c r="D31" s="136"/>
      <c r="E31" s="30"/>
      <c r="F31" s="200" t="s">
        <v>32</v>
      </c>
      <c r="G31" s="201"/>
      <c r="H31" s="201"/>
      <c r="I31" s="202"/>
      <c r="K31" s="5">
        <f>IF(K30=0,"",IF(K30&lt;$G$9,K30+1,IF(K30=$G$9,"")))</f>
        <v>44228</v>
      </c>
      <c r="L31" s="3" t="s">
        <v>14</v>
      </c>
    </row>
    <row r="32" spans="1:12" ht="18" customHeight="1" x14ac:dyDescent="0.3">
      <c r="A32" s="26">
        <f t="shared" si="6"/>
        <v>44229</v>
      </c>
      <c r="B32" s="145" t="s">
        <v>15</v>
      </c>
      <c r="C32" s="135"/>
      <c r="D32" s="136"/>
      <c r="E32" s="30"/>
      <c r="F32" s="203"/>
      <c r="G32" s="204"/>
      <c r="H32" s="204"/>
      <c r="I32" s="205"/>
      <c r="K32" s="5">
        <f t="shared" ref="K32:K36" si="7">IF(K31=0,"",IF(K31&lt;$G$9,K31+1,IF(K31=$G$9,"")))</f>
        <v>44229</v>
      </c>
      <c r="L32" s="3" t="s">
        <v>15</v>
      </c>
    </row>
    <row r="33" spans="1:12" ht="18" customHeight="1" x14ac:dyDescent="0.3">
      <c r="A33" s="26">
        <f t="shared" si="6"/>
        <v>44230</v>
      </c>
      <c r="B33" s="145" t="s">
        <v>16</v>
      </c>
      <c r="C33" s="135"/>
      <c r="D33" s="136"/>
      <c r="E33" s="30"/>
      <c r="F33" s="203"/>
      <c r="G33" s="204"/>
      <c r="H33" s="204"/>
      <c r="I33" s="205"/>
      <c r="K33" s="5">
        <f t="shared" si="7"/>
        <v>44230</v>
      </c>
      <c r="L33" s="3" t="s">
        <v>16</v>
      </c>
    </row>
    <row r="34" spans="1:12" ht="18" customHeight="1" x14ac:dyDescent="0.3">
      <c r="A34" s="26" t="str">
        <f t="shared" si="6"/>
        <v/>
      </c>
      <c r="B34" s="145" t="s">
        <v>17</v>
      </c>
      <c r="C34" s="136"/>
      <c r="D34" s="136"/>
      <c r="E34" s="30"/>
      <c r="F34" s="203"/>
      <c r="G34" s="204"/>
      <c r="H34" s="204"/>
      <c r="I34" s="205"/>
      <c r="K34" s="5" t="str">
        <f t="shared" si="7"/>
        <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6fT8HacH1STlPvb/rlhAUJwwui9A8c4Hw2W+uq2qDNfdTqvPF+x1/3fZ8U2mbJ2uIae+8hgez/zVzxNnno7vXQ==" saltValue="9d2bwNyG/Gf34UWSD/FWO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379" priority="34" operator="equal">
      <formula>FALSE</formula>
    </cfRule>
  </conditionalFormatting>
  <conditionalFormatting sqref="A14">
    <cfRule type="cellIs" dxfId="378" priority="38" operator="equal">
      <formula>FALSE</formula>
    </cfRule>
  </conditionalFormatting>
  <conditionalFormatting sqref="L29:L37 K13:K21 K29 K37 K45">
    <cfRule type="cellIs" dxfId="377" priority="37" operator="equal">
      <formula>FALSE</formula>
    </cfRule>
  </conditionalFormatting>
  <conditionalFormatting sqref="K21">
    <cfRule type="cellIs" dxfId="376" priority="36" operator="equal">
      <formula>FALSE</formula>
    </cfRule>
  </conditionalFormatting>
  <conditionalFormatting sqref="L21:L29">
    <cfRule type="cellIs" dxfId="375" priority="35" operator="equal">
      <formula>FALSE</formula>
    </cfRule>
  </conditionalFormatting>
  <conditionalFormatting sqref="K48:K52">
    <cfRule type="cellIs" dxfId="374" priority="22" operator="equal">
      <formula>FALSE</formula>
    </cfRule>
  </conditionalFormatting>
  <conditionalFormatting sqref="F30">
    <cfRule type="cellIs" dxfId="373" priority="3" operator="equal">
      <formula>FALSE</formula>
    </cfRule>
  </conditionalFormatting>
  <conditionalFormatting sqref="K31">
    <cfRule type="cellIs" dxfId="372" priority="29" operator="equal">
      <formula>FALSE</formula>
    </cfRule>
  </conditionalFormatting>
  <conditionalFormatting sqref="K47">
    <cfRule type="cellIs" dxfId="371" priority="23" operator="equal">
      <formula>FALSE</formula>
    </cfRule>
  </conditionalFormatting>
  <conditionalFormatting sqref="K38">
    <cfRule type="cellIs" dxfId="370" priority="27" operator="equal">
      <formula>FALSE</formula>
    </cfRule>
  </conditionalFormatting>
  <conditionalFormatting sqref="K39">
    <cfRule type="cellIs" dxfId="369" priority="26" operator="equal">
      <formula>FALSE</formula>
    </cfRule>
  </conditionalFormatting>
  <conditionalFormatting sqref="K40:K44">
    <cfRule type="cellIs" dxfId="368" priority="25" operator="equal">
      <formula>FALSE</formula>
    </cfRule>
  </conditionalFormatting>
  <conditionalFormatting sqref="K22">
    <cfRule type="cellIs" dxfId="367" priority="33" operator="equal">
      <formula>FALSE</formula>
    </cfRule>
  </conditionalFormatting>
  <conditionalFormatting sqref="K23">
    <cfRule type="cellIs" dxfId="366" priority="32" operator="equal">
      <formula>FALSE</formula>
    </cfRule>
  </conditionalFormatting>
  <conditionalFormatting sqref="K24:K28">
    <cfRule type="cellIs" dxfId="365" priority="31" operator="equal">
      <formula>FALSE</formula>
    </cfRule>
  </conditionalFormatting>
  <conditionalFormatting sqref="K30">
    <cfRule type="cellIs" dxfId="364" priority="30" operator="equal">
      <formula>FALSE</formula>
    </cfRule>
  </conditionalFormatting>
  <conditionalFormatting sqref="B30:B36">
    <cfRule type="cellIs" dxfId="363" priority="10" operator="equal">
      <formula>FALSE</formula>
    </cfRule>
  </conditionalFormatting>
  <conditionalFormatting sqref="K32:K36">
    <cfRule type="cellIs" dxfId="362" priority="28" operator="equal">
      <formula>FALSE</formula>
    </cfRule>
  </conditionalFormatting>
  <conditionalFormatting sqref="A22">
    <cfRule type="cellIs" dxfId="361" priority="8" operator="equal">
      <formula>FALSE</formula>
    </cfRule>
  </conditionalFormatting>
  <conditionalFormatting sqref="F22">
    <cfRule type="cellIs" dxfId="360" priority="6" operator="equal">
      <formula>FALSE</formula>
    </cfRule>
  </conditionalFormatting>
  <conditionalFormatting sqref="K46">
    <cfRule type="cellIs" dxfId="359" priority="24" operator="equal">
      <formula>FALSE</formula>
    </cfRule>
  </conditionalFormatting>
  <conditionalFormatting sqref="F30">
    <cfRule type="cellIs" dxfId="358" priority="4" operator="equal">
      <formula>FALSE</formula>
    </cfRule>
  </conditionalFormatting>
  <conditionalFormatting sqref="A14:A20">
    <cfRule type="containsText" dxfId="357" priority="21" operator="containsText" text="FALSE">
      <formula>NOT(ISERROR(SEARCH("FALSE",A14)))</formula>
    </cfRule>
  </conditionalFormatting>
  <conditionalFormatting sqref="F14">
    <cfRule type="cellIs" dxfId="356" priority="20" operator="equal">
      <formula>FALSE</formula>
    </cfRule>
  </conditionalFormatting>
  <conditionalFormatting sqref="F14:F20">
    <cfRule type="containsText" dxfId="355" priority="19" operator="containsText" text="FALSE">
      <formula>NOT(ISERROR(SEARCH("FALSE",F14)))</formula>
    </cfRule>
  </conditionalFormatting>
  <conditionalFormatting sqref="B28">
    <cfRule type="cellIs" dxfId="354" priority="17" operator="equal">
      <formula>FALSE</formula>
    </cfRule>
  </conditionalFormatting>
  <conditionalFormatting sqref="B22:B28">
    <cfRule type="cellIs" dxfId="353" priority="18" operator="equal">
      <formula>FALSE</formula>
    </cfRule>
  </conditionalFormatting>
  <conditionalFormatting sqref="A29">
    <cfRule type="cellIs" dxfId="352" priority="16" operator="equal">
      <formula>FALSE</formula>
    </cfRule>
  </conditionalFormatting>
  <conditionalFormatting sqref="F29">
    <cfRule type="cellIs" dxfId="351" priority="13" operator="equal">
      <formula>FALSE</formula>
    </cfRule>
  </conditionalFormatting>
  <conditionalFormatting sqref="G22:G28">
    <cfRule type="cellIs" dxfId="350" priority="15" operator="equal">
      <formula>FALSE</formula>
    </cfRule>
  </conditionalFormatting>
  <conditionalFormatting sqref="F29">
    <cfRule type="cellIs" dxfId="349" priority="14" operator="equal">
      <formula>FALSE</formula>
    </cfRule>
  </conditionalFormatting>
  <conditionalFormatting sqref="A30">
    <cfRule type="cellIs" dxfId="348" priority="12" operator="equal">
      <formula>FALSE</formula>
    </cfRule>
  </conditionalFormatting>
  <conditionalFormatting sqref="A30:A36">
    <cfRule type="containsText" dxfId="347" priority="11" operator="containsText" text="FALSE">
      <formula>NOT(ISERROR(SEARCH("FALSE",A30)))</formula>
    </cfRule>
  </conditionalFormatting>
  <conditionalFormatting sqref="B36">
    <cfRule type="cellIs" dxfId="346" priority="9" operator="equal">
      <formula>FALSE</formula>
    </cfRule>
  </conditionalFormatting>
  <conditionalFormatting sqref="A22:A28">
    <cfRule type="containsText" dxfId="345" priority="7" operator="containsText" text="FALSE">
      <formula>NOT(ISERROR(SEARCH("FALSE",A22)))</formula>
    </cfRule>
  </conditionalFormatting>
  <conditionalFormatting sqref="F22:F28">
    <cfRule type="containsText" dxfId="344" priority="5" operator="containsText" text="FALSE">
      <formula>NOT(ISERROR(SEARCH("FALSE",F22)))</formula>
    </cfRule>
  </conditionalFormatting>
  <conditionalFormatting sqref="B8:D8">
    <cfRule type="cellIs" dxfId="343" priority="2" operator="equal">
      <formula>0</formula>
    </cfRule>
  </conditionalFormatting>
  <conditionalFormatting sqref="B9:D10">
    <cfRule type="cellIs" dxfId="34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B8 J8" xr:uid="{00000000-0002-0000-1000-000002000000}"/>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53"/>
  <sheetViews>
    <sheetView showGridLines="0" zoomScale="98" zoomScaleNormal="98" workbookViewId="0">
      <pane ySplit="13" topLeftCell="A14"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Schedule'!$K$27</f>
        <v>44231</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Schedule'!$L$27</f>
        <v>44244</v>
      </c>
      <c r="H9" s="189"/>
      <c r="I9" s="189"/>
      <c r="J9" s="38"/>
    </row>
    <row r="10" spans="1:12" ht="18" customHeight="1" thickBot="1" x14ac:dyDescent="0.35">
      <c r="A10" s="33" t="s">
        <v>7</v>
      </c>
      <c r="B10" s="199">
        <f>'June 22, 2020 - July 6, 2020'!$B$10</f>
        <v>0</v>
      </c>
      <c r="C10" s="199"/>
      <c r="D10" s="199"/>
      <c r="E10" s="4"/>
      <c r="F10" s="33" t="s">
        <v>8</v>
      </c>
      <c r="G10" s="190">
        <f>'Payroll Schedule'!$B$27</f>
        <v>4</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'Jan 21, 2021 - Feb 3,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3">
      <c r="A18" s="26">
        <f t="shared" si="0"/>
        <v>44231</v>
      </c>
      <c r="B18" s="134" t="s">
        <v>17</v>
      </c>
      <c r="C18" s="135"/>
      <c r="D18" s="136"/>
      <c r="E18" s="131"/>
      <c r="F18" s="26" t="b">
        <f t="shared" si="1"/>
        <v>0</v>
      </c>
      <c r="G18" s="134" t="s">
        <v>17</v>
      </c>
      <c r="H18" s="136"/>
      <c r="I18" s="136"/>
      <c r="K18" s="5">
        <f t="shared" si="2"/>
        <v>44231</v>
      </c>
      <c r="L18" s="3" t="s">
        <v>17</v>
      </c>
    </row>
    <row r="19" spans="1:12" ht="18" customHeight="1" x14ac:dyDescent="0.3">
      <c r="A19" s="26">
        <f t="shared" si="0"/>
        <v>44232</v>
      </c>
      <c r="B19" s="134" t="s">
        <v>18</v>
      </c>
      <c r="C19" s="135"/>
      <c r="D19" s="136"/>
      <c r="E19" s="131"/>
      <c r="F19" s="26" t="b">
        <f t="shared" si="1"/>
        <v>0</v>
      </c>
      <c r="G19" s="134" t="s">
        <v>18</v>
      </c>
      <c r="H19" s="136"/>
      <c r="I19" s="136"/>
      <c r="K19" s="5">
        <f t="shared" si="2"/>
        <v>44232</v>
      </c>
      <c r="L19" s="3" t="s">
        <v>18</v>
      </c>
    </row>
    <row r="20" spans="1:12" ht="18" customHeight="1" thickBot="1" x14ac:dyDescent="0.35">
      <c r="A20" s="27">
        <f t="shared" si="0"/>
        <v>44233</v>
      </c>
      <c r="B20" s="137" t="s">
        <v>19</v>
      </c>
      <c r="C20" s="138"/>
      <c r="D20" s="139"/>
      <c r="E20" s="131"/>
      <c r="F20" s="27" t="b">
        <f t="shared" si="1"/>
        <v>0</v>
      </c>
      <c r="G20" s="137" t="s">
        <v>19</v>
      </c>
      <c r="H20" s="139"/>
      <c r="I20" s="139"/>
      <c r="K20" s="5">
        <f t="shared" si="2"/>
        <v>44233</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44234</v>
      </c>
      <c r="B22" s="144" t="s">
        <v>13</v>
      </c>
      <c r="C22" s="133"/>
      <c r="D22" s="130"/>
      <c r="E22" s="131"/>
      <c r="F22" s="128" t="b">
        <f t="shared" ref="F22:F28" si="4">K46</f>
        <v>0</v>
      </c>
      <c r="G22" s="144" t="s">
        <v>13</v>
      </c>
      <c r="H22" s="130"/>
      <c r="I22" s="130"/>
      <c r="K22" s="5">
        <f>IF(K20=0,"",IF(K20&lt;$G$9,K20+1,IF(K20=$G$9,"")))</f>
        <v>44234</v>
      </c>
      <c r="L22" s="3" t="s">
        <v>13</v>
      </c>
    </row>
    <row r="23" spans="1:12" ht="18" customHeight="1" x14ac:dyDescent="0.3">
      <c r="A23" s="26">
        <f t="shared" si="3"/>
        <v>44235</v>
      </c>
      <c r="B23" s="145" t="s">
        <v>14</v>
      </c>
      <c r="C23" s="135"/>
      <c r="D23" s="136"/>
      <c r="E23" s="131"/>
      <c r="F23" s="26" t="b">
        <f t="shared" si="4"/>
        <v>0</v>
      </c>
      <c r="G23" s="145" t="s">
        <v>14</v>
      </c>
      <c r="H23" s="136"/>
      <c r="I23" s="136"/>
      <c r="K23" s="5">
        <f>IF(K22=0,"",IF(K22&lt;$G$9,K22+1,IF(K22=$G$9,"")))</f>
        <v>44235</v>
      </c>
      <c r="L23" s="3" t="s">
        <v>14</v>
      </c>
    </row>
    <row r="24" spans="1:12" ht="18" customHeight="1" x14ac:dyDescent="0.3">
      <c r="A24" s="26">
        <f t="shared" si="3"/>
        <v>44236</v>
      </c>
      <c r="B24" s="145" t="s">
        <v>15</v>
      </c>
      <c r="C24" s="135"/>
      <c r="D24" s="136"/>
      <c r="E24" s="131"/>
      <c r="F24" s="26" t="b">
        <f t="shared" si="4"/>
        <v>0</v>
      </c>
      <c r="G24" s="145" t="s">
        <v>15</v>
      </c>
      <c r="H24" s="136"/>
      <c r="I24" s="136"/>
      <c r="K24" s="5">
        <f t="shared" ref="K24:K28" si="5">IF(K23=0,"",IF(K23&lt;$G$9,K23+1,IF(K23=$G$9,"")))</f>
        <v>44236</v>
      </c>
      <c r="L24" s="3" t="s">
        <v>15</v>
      </c>
    </row>
    <row r="25" spans="1:12" ht="18" customHeight="1" x14ac:dyDescent="0.3">
      <c r="A25" s="26">
        <f t="shared" si="3"/>
        <v>44237</v>
      </c>
      <c r="B25" s="145" t="s">
        <v>16</v>
      </c>
      <c r="C25" s="135"/>
      <c r="D25" s="136"/>
      <c r="E25" s="131"/>
      <c r="F25" s="26" t="b">
        <f t="shared" si="4"/>
        <v>0</v>
      </c>
      <c r="G25" s="145" t="s">
        <v>16</v>
      </c>
      <c r="H25" s="136"/>
      <c r="I25" s="136"/>
      <c r="K25" s="5">
        <f t="shared" si="5"/>
        <v>44237</v>
      </c>
      <c r="L25" s="3" t="s">
        <v>16</v>
      </c>
    </row>
    <row r="26" spans="1:12" ht="18" customHeight="1" x14ac:dyDescent="0.3">
      <c r="A26" s="26">
        <f t="shared" si="3"/>
        <v>44238</v>
      </c>
      <c r="B26" s="145" t="s">
        <v>17</v>
      </c>
      <c r="C26" s="135"/>
      <c r="D26" s="136"/>
      <c r="E26" s="131"/>
      <c r="F26" s="26" t="b">
        <f t="shared" si="4"/>
        <v>0</v>
      </c>
      <c r="G26" s="145" t="s">
        <v>17</v>
      </c>
      <c r="H26" s="136"/>
      <c r="I26" s="136"/>
      <c r="K26" s="5">
        <f t="shared" si="5"/>
        <v>44238</v>
      </c>
      <c r="L26" s="3" t="s">
        <v>17</v>
      </c>
    </row>
    <row r="27" spans="1:12" ht="18" customHeight="1" x14ac:dyDescent="0.3">
      <c r="A27" s="26">
        <f t="shared" si="3"/>
        <v>44239</v>
      </c>
      <c r="B27" s="145" t="s">
        <v>18</v>
      </c>
      <c r="C27" s="135"/>
      <c r="D27" s="136"/>
      <c r="E27" s="131"/>
      <c r="F27" s="26" t="b">
        <f t="shared" si="4"/>
        <v>0</v>
      </c>
      <c r="G27" s="145" t="s">
        <v>18</v>
      </c>
      <c r="H27" s="136"/>
      <c r="I27" s="136"/>
      <c r="K27" s="5">
        <f t="shared" si="5"/>
        <v>44239</v>
      </c>
      <c r="L27" s="3" t="s">
        <v>18</v>
      </c>
    </row>
    <row r="28" spans="1:12" ht="18" customHeight="1" thickBot="1" x14ac:dyDescent="0.35">
      <c r="A28" s="27">
        <f t="shared" si="3"/>
        <v>44240</v>
      </c>
      <c r="B28" s="146" t="s">
        <v>19</v>
      </c>
      <c r="C28" s="138"/>
      <c r="D28" s="139"/>
      <c r="E28" s="131"/>
      <c r="F28" s="27" t="b">
        <f t="shared" si="4"/>
        <v>0</v>
      </c>
      <c r="G28" s="146" t="s">
        <v>19</v>
      </c>
      <c r="H28" s="139"/>
      <c r="I28" s="139"/>
      <c r="K28" s="5">
        <f t="shared" si="5"/>
        <v>44240</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44241</v>
      </c>
      <c r="B30" s="144" t="s">
        <v>13</v>
      </c>
      <c r="C30" s="133"/>
      <c r="D30" s="130"/>
      <c r="E30" s="131"/>
      <c r="F30" s="148" t="s">
        <v>29</v>
      </c>
      <c r="G30" s="149"/>
      <c r="H30" s="142">
        <f>(C21+C29+C37+H21+H29)-C13</f>
        <v>0</v>
      </c>
      <c r="I30" s="142">
        <f>D21+D29+D37+I21+I29</f>
        <v>0</v>
      </c>
      <c r="K30" s="5">
        <f>IF(K28=0,"",IF(K28&lt;$G$9,K28+1,IF(K28=$G$9,"")))</f>
        <v>44241</v>
      </c>
      <c r="L30" s="3" t="s">
        <v>13</v>
      </c>
    </row>
    <row r="31" spans="1:12" ht="18" customHeight="1" thickTop="1" x14ac:dyDescent="0.3">
      <c r="A31" s="26">
        <f t="shared" si="6"/>
        <v>44242</v>
      </c>
      <c r="B31" s="145" t="s">
        <v>14</v>
      </c>
      <c r="C31" s="135"/>
      <c r="D31" s="136"/>
      <c r="E31" s="30"/>
      <c r="F31" s="200" t="s">
        <v>32</v>
      </c>
      <c r="G31" s="201"/>
      <c r="H31" s="201"/>
      <c r="I31" s="202"/>
      <c r="K31" s="5">
        <f>IF(K30=0,"",IF(K30&lt;$G$9,K30+1,IF(K30=$G$9,"")))</f>
        <v>44242</v>
      </c>
      <c r="L31" s="3" t="s">
        <v>14</v>
      </c>
    </row>
    <row r="32" spans="1:12" ht="18" customHeight="1" x14ac:dyDescent="0.3">
      <c r="A32" s="26">
        <f t="shared" si="6"/>
        <v>44243</v>
      </c>
      <c r="B32" s="145" t="s">
        <v>15</v>
      </c>
      <c r="C32" s="135"/>
      <c r="D32" s="136"/>
      <c r="E32" s="30"/>
      <c r="F32" s="203"/>
      <c r="G32" s="204"/>
      <c r="H32" s="204"/>
      <c r="I32" s="205"/>
      <c r="K32" s="5">
        <f t="shared" ref="K32:K36" si="7">IF(K31=0,"",IF(K31&lt;$G$9,K31+1,IF(K31=$G$9,"")))</f>
        <v>44243</v>
      </c>
      <c r="L32" s="3" t="s">
        <v>15</v>
      </c>
    </row>
    <row r="33" spans="1:12" ht="18" customHeight="1" x14ac:dyDescent="0.3">
      <c r="A33" s="26">
        <f t="shared" si="6"/>
        <v>44244</v>
      </c>
      <c r="B33" s="145" t="s">
        <v>16</v>
      </c>
      <c r="C33" s="169"/>
      <c r="D33" s="136"/>
      <c r="E33" s="30"/>
      <c r="F33" s="203"/>
      <c r="G33" s="204"/>
      <c r="H33" s="204"/>
      <c r="I33" s="205"/>
      <c r="K33" s="5">
        <f t="shared" si="7"/>
        <v>44244</v>
      </c>
      <c r="L33" s="3" t="s">
        <v>16</v>
      </c>
    </row>
    <row r="34" spans="1:12" ht="18" customHeight="1" x14ac:dyDescent="0.3">
      <c r="A34" s="26" t="str">
        <f t="shared" si="6"/>
        <v/>
      </c>
      <c r="B34" s="145" t="s">
        <v>17</v>
      </c>
      <c r="C34" s="136"/>
      <c r="D34" s="136"/>
      <c r="E34" s="30"/>
      <c r="F34" s="203"/>
      <c r="G34" s="204"/>
      <c r="H34" s="204"/>
      <c r="I34" s="205"/>
      <c r="K34" s="5" t="str">
        <f t="shared" si="7"/>
        <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wNL0R/xmiCF3dWXtl3NdmNPke4rlWFzCJPJhIhwEjke4Z+SKe/Udil52qmRKpUvf4PaOynrMMpIvYNbsSqocIA==" saltValue="EUrkbAHIlXLJGm89sg2ha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341" priority="34" operator="equal">
      <formula>FALSE</formula>
    </cfRule>
  </conditionalFormatting>
  <conditionalFormatting sqref="A14">
    <cfRule type="cellIs" dxfId="340" priority="38" operator="equal">
      <formula>FALSE</formula>
    </cfRule>
  </conditionalFormatting>
  <conditionalFormatting sqref="L29:L37 K13:K21 K29 K37 K45">
    <cfRule type="cellIs" dxfId="339" priority="37" operator="equal">
      <formula>FALSE</formula>
    </cfRule>
  </conditionalFormatting>
  <conditionalFormatting sqref="K21">
    <cfRule type="cellIs" dxfId="338" priority="36" operator="equal">
      <formula>FALSE</formula>
    </cfRule>
  </conditionalFormatting>
  <conditionalFormatting sqref="L21:L29">
    <cfRule type="cellIs" dxfId="337" priority="35" operator="equal">
      <formula>FALSE</formula>
    </cfRule>
  </conditionalFormatting>
  <conditionalFormatting sqref="K48:K52">
    <cfRule type="cellIs" dxfId="336" priority="22" operator="equal">
      <formula>FALSE</formula>
    </cfRule>
  </conditionalFormatting>
  <conditionalFormatting sqref="F30">
    <cfRule type="cellIs" dxfId="335" priority="3" operator="equal">
      <formula>FALSE</formula>
    </cfRule>
  </conditionalFormatting>
  <conditionalFormatting sqref="K31">
    <cfRule type="cellIs" dxfId="334" priority="29" operator="equal">
      <formula>FALSE</formula>
    </cfRule>
  </conditionalFormatting>
  <conditionalFormatting sqref="K47">
    <cfRule type="cellIs" dxfId="333" priority="23" operator="equal">
      <formula>FALSE</formula>
    </cfRule>
  </conditionalFormatting>
  <conditionalFormatting sqref="K38">
    <cfRule type="cellIs" dxfId="332" priority="27" operator="equal">
      <formula>FALSE</formula>
    </cfRule>
  </conditionalFormatting>
  <conditionalFormatting sqref="K39">
    <cfRule type="cellIs" dxfId="331" priority="26" operator="equal">
      <formula>FALSE</formula>
    </cfRule>
  </conditionalFormatting>
  <conditionalFormatting sqref="K40:K44">
    <cfRule type="cellIs" dxfId="330" priority="25" operator="equal">
      <formula>FALSE</formula>
    </cfRule>
  </conditionalFormatting>
  <conditionalFormatting sqref="K22">
    <cfRule type="cellIs" dxfId="329" priority="33" operator="equal">
      <formula>FALSE</formula>
    </cfRule>
  </conditionalFormatting>
  <conditionalFormatting sqref="K23">
    <cfRule type="cellIs" dxfId="328" priority="32" operator="equal">
      <formula>FALSE</formula>
    </cfRule>
  </conditionalFormatting>
  <conditionalFormatting sqref="K24:K28">
    <cfRule type="cellIs" dxfId="327" priority="31" operator="equal">
      <formula>FALSE</formula>
    </cfRule>
  </conditionalFormatting>
  <conditionalFormatting sqref="K30">
    <cfRule type="cellIs" dxfId="326" priority="30" operator="equal">
      <formula>FALSE</formula>
    </cfRule>
  </conditionalFormatting>
  <conditionalFormatting sqref="B30:B36">
    <cfRule type="cellIs" dxfId="325" priority="10" operator="equal">
      <formula>FALSE</formula>
    </cfRule>
  </conditionalFormatting>
  <conditionalFormatting sqref="K32:K36">
    <cfRule type="cellIs" dxfId="324" priority="28" operator="equal">
      <formula>FALSE</formula>
    </cfRule>
  </conditionalFormatting>
  <conditionalFormatting sqref="A22">
    <cfRule type="cellIs" dxfId="323" priority="8" operator="equal">
      <formula>FALSE</formula>
    </cfRule>
  </conditionalFormatting>
  <conditionalFormatting sqref="F22">
    <cfRule type="cellIs" dxfId="322" priority="6" operator="equal">
      <formula>FALSE</formula>
    </cfRule>
  </conditionalFormatting>
  <conditionalFormatting sqref="K46">
    <cfRule type="cellIs" dxfId="321" priority="24" operator="equal">
      <formula>FALSE</formula>
    </cfRule>
  </conditionalFormatting>
  <conditionalFormatting sqref="F30">
    <cfRule type="cellIs" dxfId="320" priority="4" operator="equal">
      <formula>FALSE</formula>
    </cfRule>
  </conditionalFormatting>
  <conditionalFormatting sqref="A14:A20">
    <cfRule type="containsText" dxfId="319" priority="21" operator="containsText" text="FALSE">
      <formula>NOT(ISERROR(SEARCH("FALSE",A14)))</formula>
    </cfRule>
  </conditionalFormatting>
  <conditionalFormatting sqref="F14">
    <cfRule type="cellIs" dxfId="318" priority="20" operator="equal">
      <formula>FALSE</formula>
    </cfRule>
  </conditionalFormatting>
  <conditionalFormatting sqref="F14:F20">
    <cfRule type="containsText" dxfId="317" priority="19" operator="containsText" text="FALSE">
      <formula>NOT(ISERROR(SEARCH("FALSE",F14)))</formula>
    </cfRule>
  </conditionalFormatting>
  <conditionalFormatting sqref="B28">
    <cfRule type="cellIs" dxfId="316" priority="17" operator="equal">
      <formula>FALSE</formula>
    </cfRule>
  </conditionalFormatting>
  <conditionalFormatting sqref="B22:B28">
    <cfRule type="cellIs" dxfId="315" priority="18" operator="equal">
      <formula>FALSE</formula>
    </cfRule>
  </conditionalFormatting>
  <conditionalFormatting sqref="A29">
    <cfRule type="cellIs" dxfId="314" priority="16" operator="equal">
      <formula>FALSE</formula>
    </cfRule>
  </conditionalFormatting>
  <conditionalFormatting sqref="F29">
    <cfRule type="cellIs" dxfId="313" priority="13" operator="equal">
      <formula>FALSE</formula>
    </cfRule>
  </conditionalFormatting>
  <conditionalFormatting sqref="G22:G28">
    <cfRule type="cellIs" dxfId="312" priority="15" operator="equal">
      <formula>FALSE</formula>
    </cfRule>
  </conditionalFormatting>
  <conditionalFormatting sqref="F29">
    <cfRule type="cellIs" dxfId="311" priority="14" operator="equal">
      <formula>FALSE</formula>
    </cfRule>
  </conditionalFormatting>
  <conditionalFormatting sqref="A30">
    <cfRule type="cellIs" dxfId="310" priority="12" operator="equal">
      <formula>FALSE</formula>
    </cfRule>
  </conditionalFormatting>
  <conditionalFormatting sqref="A30:A36">
    <cfRule type="containsText" dxfId="309" priority="11" operator="containsText" text="FALSE">
      <formula>NOT(ISERROR(SEARCH("FALSE",A30)))</formula>
    </cfRule>
  </conditionalFormatting>
  <conditionalFormatting sqref="B36">
    <cfRule type="cellIs" dxfId="308" priority="9" operator="equal">
      <formula>FALSE</formula>
    </cfRule>
  </conditionalFormatting>
  <conditionalFormatting sqref="A22:A28">
    <cfRule type="containsText" dxfId="307" priority="7" operator="containsText" text="FALSE">
      <formula>NOT(ISERROR(SEARCH("FALSE",A22)))</formula>
    </cfRule>
  </conditionalFormatting>
  <conditionalFormatting sqref="F22:F28">
    <cfRule type="containsText" dxfId="306" priority="5" operator="containsText" text="FALSE">
      <formula>NOT(ISERROR(SEARCH("FALSE",F22)))</formula>
    </cfRule>
  </conditionalFormatting>
  <conditionalFormatting sqref="B8:D8">
    <cfRule type="cellIs" dxfId="305" priority="2" operator="equal">
      <formula>0</formula>
    </cfRule>
  </conditionalFormatting>
  <conditionalFormatting sqref="B9:D10">
    <cfRule type="cellIs" dxfId="30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53"/>
  <sheetViews>
    <sheetView showGridLines="0" zoomScale="98" zoomScaleNormal="98" workbookViewId="0">
      <pane ySplit="13" topLeftCell="A14"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Schedule'!$K$29</f>
        <v>44245</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Schedule'!$L$29</f>
        <v>44259</v>
      </c>
      <c r="H9" s="189"/>
      <c r="I9" s="189"/>
      <c r="J9" s="38"/>
    </row>
    <row r="10" spans="1:12" ht="18" customHeight="1" thickBot="1" x14ac:dyDescent="0.35">
      <c r="A10" s="33" t="s">
        <v>7</v>
      </c>
      <c r="B10" s="199">
        <f>'June 22, 2020 - July 6, 2020'!$B$10</f>
        <v>0</v>
      </c>
      <c r="C10" s="199"/>
      <c r="D10" s="199"/>
      <c r="E10" s="4"/>
      <c r="F10" s="33" t="s">
        <v>8</v>
      </c>
      <c r="G10" s="190">
        <f>'Payroll Schedule'!$B$29</f>
        <v>5</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'Feb 4, 2021 - Feb 17,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44245</v>
      </c>
      <c r="B18" s="134" t="s">
        <v>17</v>
      </c>
      <c r="C18" s="135"/>
      <c r="D18" s="136"/>
      <c r="E18" s="131"/>
      <c r="F18" s="26" t="b">
        <f t="shared" si="1"/>
        <v>0</v>
      </c>
      <c r="G18" s="134" t="s">
        <v>17</v>
      </c>
      <c r="H18" s="136"/>
      <c r="I18" s="136"/>
      <c r="K18" s="5">
        <f t="shared" si="2"/>
        <v>44245</v>
      </c>
      <c r="L18" s="3" t="s">
        <v>17</v>
      </c>
    </row>
    <row r="19" spans="1:12" ht="18" customHeight="1" x14ac:dyDescent="0.3">
      <c r="A19" s="26">
        <f t="shared" si="0"/>
        <v>44246</v>
      </c>
      <c r="B19" s="134" t="s">
        <v>18</v>
      </c>
      <c r="C19" s="135"/>
      <c r="D19" s="136"/>
      <c r="E19" s="131"/>
      <c r="F19" s="26" t="b">
        <f t="shared" si="1"/>
        <v>0</v>
      </c>
      <c r="G19" s="134" t="s">
        <v>18</v>
      </c>
      <c r="H19" s="136"/>
      <c r="I19" s="136"/>
      <c r="K19" s="5">
        <f t="shared" si="2"/>
        <v>44246</v>
      </c>
      <c r="L19" s="3" t="s">
        <v>18</v>
      </c>
    </row>
    <row r="20" spans="1:12" ht="18" customHeight="1" thickBot="1" x14ac:dyDescent="0.35">
      <c r="A20" s="27">
        <f t="shared" si="0"/>
        <v>44247</v>
      </c>
      <c r="B20" s="137" t="s">
        <v>19</v>
      </c>
      <c r="C20" s="138"/>
      <c r="D20" s="139"/>
      <c r="E20" s="131"/>
      <c r="F20" s="27" t="b">
        <f t="shared" si="1"/>
        <v>0</v>
      </c>
      <c r="G20" s="137" t="s">
        <v>19</v>
      </c>
      <c r="H20" s="139"/>
      <c r="I20" s="139"/>
      <c r="K20" s="5">
        <f t="shared" si="2"/>
        <v>44247</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44248</v>
      </c>
      <c r="B22" s="144" t="s">
        <v>13</v>
      </c>
      <c r="C22" s="133"/>
      <c r="D22" s="130"/>
      <c r="E22" s="131"/>
      <c r="F22" s="128" t="b">
        <f t="shared" ref="F22:F28" si="4">K46</f>
        <v>0</v>
      </c>
      <c r="G22" s="144" t="s">
        <v>13</v>
      </c>
      <c r="H22" s="130"/>
      <c r="I22" s="130"/>
      <c r="K22" s="5">
        <f>IF(K20=0,"",IF(K20&lt;$G$9,K20+1,IF(K20=$G$9,"")))</f>
        <v>44248</v>
      </c>
      <c r="L22" s="3" t="s">
        <v>13</v>
      </c>
    </row>
    <row r="23" spans="1:12" ht="18" customHeight="1" x14ac:dyDescent="0.3">
      <c r="A23" s="26">
        <f t="shared" si="3"/>
        <v>44249</v>
      </c>
      <c r="B23" s="145" t="s">
        <v>14</v>
      </c>
      <c r="C23" s="135"/>
      <c r="D23" s="136"/>
      <c r="E23" s="131"/>
      <c r="F23" s="26" t="b">
        <f t="shared" si="4"/>
        <v>0</v>
      </c>
      <c r="G23" s="145" t="s">
        <v>14</v>
      </c>
      <c r="H23" s="136"/>
      <c r="I23" s="136"/>
      <c r="K23" s="5">
        <f>IF(K22=0,"",IF(K22&lt;$G$9,K22+1,IF(K22=$G$9,"")))</f>
        <v>44249</v>
      </c>
      <c r="L23" s="3" t="s">
        <v>14</v>
      </c>
    </row>
    <row r="24" spans="1:12" ht="18" customHeight="1" x14ac:dyDescent="0.3">
      <c r="A24" s="26">
        <f t="shared" si="3"/>
        <v>44250</v>
      </c>
      <c r="B24" s="145" t="s">
        <v>15</v>
      </c>
      <c r="C24" s="135"/>
      <c r="D24" s="136"/>
      <c r="E24" s="131"/>
      <c r="F24" s="26" t="b">
        <f t="shared" si="4"/>
        <v>0</v>
      </c>
      <c r="G24" s="145" t="s">
        <v>15</v>
      </c>
      <c r="H24" s="136"/>
      <c r="I24" s="136"/>
      <c r="K24" s="5">
        <f t="shared" ref="K24:K28" si="5">IF(K23=0,"",IF(K23&lt;$G$9,K23+1,IF(K23=$G$9,"")))</f>
        <v>44250</v>
      </c>
      <c r="L24" s="3" t="s">
        <v>15</v>
      </c>
    </row>
    <row r="25" spans="1:12" ht="18" customHeight="1" x14ac:dyDescent="0.3">
      <c r="A25" s="26">
        <f t="shared" si="3"/>
        <v>44251</v>
      </c>
      <c r="B25" s="145" t="s">
        <v>16</v>
      </c>
      <c r="C25" s="135"/>
      <c r="D25" s="136"/>
      <c r="E25" s="131"/>
      <c r="F25" s="26" t="b">
        <f t="shared" si="4"/>
        <v>0</v>
      </c>
      <c r="G25" s="145" t="s">
        <v>16</v>
      </c>
      <c r="H25" s="136"/>
      <c r="I25" s="136"/>
      <c r="K25" s="5">
        <f t="shared" si="5"/>
        <v>44251</v>
      </c>
      <c r="L25" s="3" t="s">
        <v>16</v>
      </c>
    </row>
    <row r="26" spans="1:12" ht="18" customHeight="1" x14ac:dyDescent="0.3">
      <c r="A26" s="26">
        <f t="shared" si="3"/>
        <v>44252</v>
      </c>
      <c r="B26" s="145" t="s">
        <v>17</v>
      </c>
      <c r="C26" s="135"/>
      <c r="D26" s="136"/>
      <c r="E26" s="131"/>
      <c r="F26" s="26" t="b">
        <f t="shared" si="4"/>
        <v>0</v>
      </c>
      <c r="G26" s="145" t="s">
        <v>17</v>
      </c>
      <c r="H26" s="136"/>
      <c r="I26" s="136"/>
      <c r="K26" s="5">
        <f t="shared" si="5"/>
        <v>44252</v>
      </c>
      <c r="L26" s="3" t="s">
        <v>17</v>
      </c>
    </row>
    <row r="27" spans="1:12" ht="18" customHeight="1" x14ac:dyDescent="0.3">
      <c r="A27" s="26">
        <f t="shared" si="3"/>
        <v>44253</v>
      </c>
      <c r="B27" s="145" t="s">
        <v>18</v>
      </c>
      <c r="C27" s="135"/>
      <c r="D27" s="136"/>
      <c r="E27" s="131"/>
      <c r="F27" s="26" t="b">
        <f t="shared" si="4"/>
        <v>0</v>
      </c>
      <c r="G27" s="145" t="s">
        <v>18</v>
      </c>
      <c r="H27" s="136"/>
      <c r="I27" s="136"/>
      <c r="K27" s="5">
        <f t="shared" si="5"/>
        <v>44253</v>
      </c>
      <c r="L27" s="3" t="s">
        <v>18</v>
      </c>
    </row>
    <row r="28" spans="1:12" ht="18" customHeight="1" thickBot="1" x14ac:dyDescent="0.35">
      <c r="A28" s="27">
        <f t="shared" si="3"/>
        <v>44254</v>
      </c>
      <c r="B28" s="146" t="s">
        <v>19</v>
      </c>
      <c r="C28" s="138"/>
      <c r="D28" s="139"/>
      <c r="E28" s="131"/>
      <c r="F28" s="27" t="b">
        <f t="shared" si="4"/>
        <v>0</v>
      </c>
      <c r="G28" s="146" t="s">
        <v>19</v>
      </c>
      <c r="H28" s="139"/>
      <c r="I28" s="139"/>
      <c r="K28" s="5">
        <f t="shared" si="5"/>
        <v>44254</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44255</v>
      </c>
      <c r="B30" s="144" t="s">
        <v>13</v>
      </c>
      <c r="C30" s="133"/>
      <c r="D30" s="130"/>
      <c r="E30" s="30"/>
      <c r="F30" s="15" t="s">
        <v>29</v>
      </c>
      <c r="G30" s="29"/>
      <c r="H30" s="31">
        <f>(C21+C29+C37+H21+H29)-C13</f>
        <v>0</v>
      </c>
      <c r="I30" s="31">
        <f>D21+D29+D37+I21+I29</f>
        <v>0</v>
      </c>
      <c r="K30" s="5">
        <f>IF(K28=0,"",IF(K28&lt;$G$9,K28+1,IF(K28=$G$9,"")))</f>
        <v>44255</v>
      </c>
      <c r="L30" s="3" t="s">
        <v>13</v>
      </c>
    </row>
    <row r="31" spans="1:12" ht="18" customHeight="1" thickTop="1" x14ac:dyDescent="0.3">
      <c r="A31" s="26">
        <f t="shared" si="6"/>
        <v>44256</v>
      </c>
      <c r="B31" s="145" t="s">
        <v>14</v>
      </c>
      <c r="C31" s="135"/>
      <c r="D31" s="136"/>
      <c r="E31" s="30"/>
      <c r="F31" s="200" t="s">
        <v>32</v>
      </c>
      <c r="G31" s="201"/>
      <c r="H31" s="201"/>
      <c r="I31" s="202"/>
      <c r="K31" s="5">
        <f>IF(K30=0,"",IF(K30&lt;$G$9,K30+1,IF(K30=$G$9,"")))</f>
        <v>44256</v>
      </c>
      <c r="L31" s="3" t="s">
        <v>14</v>
      </c>
    </row>
    <row r="32" spans="1:12" ht="18" customHeight="1" x14ac:dyDescent="0.3">
      <c r="A32" s="26">
        <f t="shared" si="6"/>
        <v>44257</v>
      </c>
      <c r="B32" s="145" t="s">
        <v>15</v>
      </c>
      <c r="C32" s="135"/>
      <c r="D32" s="136"/>
      <c r="E32" s="30"/>
      <c r="F32" s="203"/>
      <c r="G32" s="204"/>
      <c r="H32" s="204"/>
      <c r="I32" s="205"/>
      <c r="K32" s="5">
        <f t="shared" ref="K32:K36" si="7">IF(K31=0,"",IF(K31&lt;$G$9,K31+1,IF(K31=$G$9,"")))</f>
        <v>44257</v>
      </c>
      <c r="L32" s="3" t="s">
        <v>15</v>
      </c>
    </row>
    <row r="33" spans="1:12" ht="18" customHeight="1" x14ac:dyDescent="0.3">
      <c r="A33" s="26">
        <f t="shared" si="6"/>
        <v>44258</v>
      </c>
      <c r="B33" s="145" t="s">
        <v>16</v>
      </c>
      <c r="C33" s="135"/>
      <c r="D33" s="136"/>
      <c r="E33" s="30"/>
      <c r="F33" s="203"/>
      <c r="G33" s="204"/>
      <c r="H33" s="204"/>
      <c r="I33" s="205"/>
      <c r="K33" s="5">
        <f t="shared" si="7"/>
        <v>44258</v>
      </c>
      <c r="L33" s="3" t="s">
        <v>16</v>
      </c>
    </row>
    <row r="34" spans="1:12" ht="18" customHeight="1" x14ac:dyDescent="0.3">
      <c r="A34" s="26">
        <f t="shared" si="6"/>
        <v>44259</v>
      </c>
      <c r="B34" s="145" t="s">
        <v>17</v>
      </c>
      <c r="C34" s="169"/>
      <c r="D34" s="136"/>
      <c r="E34" s="30"/>
      <c r="F34" s="203"/>
      <c r="G34" s="204"/>
      <c r="H34" s="204"/>
      <c r="I34" s="205"/>
      <c r="K34" s="5">
        <f t="shared" si="7"/>
        <v>44259</v>
      </c>
      <c r="L34" s="3" t="s">
        <v>17</v>
      </c>
    </row>
    <row r="35" spans="1:12" ht="18" customHeight="1" x14ac:dyDescent="0.3">
      <c r="A35" s="26" t="str">
        <f t="shared" si="6"/>
        <v/>
      </c>
      <c r="B35" s="145" t="s">
        <v>18</v>
      </c>
      <c r="C35" s="136"/>
      <c r="D35" s="136"/>
      <c r="E35" s="30"/>
      <c r="F35" s="203"/>
      <c r="G35" s="204"/>
      <c r="H35" s="204"/>
      <c r="I35" s="205"/>
      <c r="K35" s="5" t="str">
        <f t="shared" si="7"/>
        <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WOUEbTMdIu/wBIb3DwIGvfFndNGAMbZUkTF28Y5De5Fpo5CjF9MPUBlI1FlgO6EfxsHJ+M9S9ah4Jwm2zd//DQ==" saltValue="vCg9KLlfv3CoMGC7yIYHT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303" priority="34" operator="equal">
      <formula>FALSE</formula>
    </cfRule>
  </conditionalFormatting>
  <conditionalFormatting sqref="A14">
    <cfRule type="cellIs" dxfId="302" priority="38" operator="equal">
      <formula>FALSE</formula>
    </cfRule>
  </conditionalFormatting>
  <conditionalFormatting sqref="L29:L37 K13:K21 K29 K37 K45">
    <cfRule type="cellIs" dxfId="301" priority="37" operator="equal">
      <formula>FALSE</formula>
    </cfRule>
  </conditionalFormatting>
  <conditionalFormatting sqref="K21">
    <cfRule type="cellIs" dxfId="300" priority="36" operator="equal">
      <formula>FALSE</formula>
    </cfRule>
  </conditionalFormatting>
  <conditionalFormatting sqref="L21:L29">
    <cfRule type="cellIs" dxfId="299" priority="35" operator="equal">
      <formula>FALSE</formula>
    </cfRule>
  </conditionalFormatting>
  <conditionalFormatting sqref="K48:K52">
    <cfRule type="cellIs" dxfId="298" priority="22" operator="equal">
      <formula>FALSE</formula>
    </cfRule>
  </conditionalFormatting>
  <conditionalFormatting sqref="F30">
    <cfRule type="cellIs" dxfId="297" priority="3" operator="equal">
      <formula>FALSE</formula>
    </cfRule>
  </conditionalFormatting>
  <conditionalFormatting sqref="K31">
    <cfRule type="cellIs" dxfId="296" priority="29" operator="equal">
      <formula>FALSE</formula>
    </cfRule>
  </conditionalFormatting>
  <conditionalFormatting sqref="K47">
    <cfRule type="cellIs" dxfId="295" priority="23" operator="equal">
      <formula>FALSE</formula>
    </cfRule>
  </conditionalFormatting>
  <conditionalFormatting sqref="K38">
    <cfRule type="cellIs" dxfId="294" priority="27" operator="equal">
      <formula>FALSE</formula>
    </cfRule>
  </conditionalFormatting>
  <conditionalFormatting sqref="K39">
    <cfRule type="cellIs" dxfId="293" priority="26" operator="equal">
      <formula>FALSE</formula>
    </cfRule>
  </conditionalFormatting>
  <conditionalFormatting sqref="K40:K44">
    <cfRule type="cellIs" dxfId="292" priority="25" operator="equal">
      <formula>FALSE</formula>
    </cfRule>
  </conditionalFormatting>
  <conditionalFormatting sqref="K22">
    <cfRule type="cellIs" dxfId="291" priority="33" operator="equal">
      <formula>FALSE</formula>
    </cfRule>
  </conditionalFormatting>
  <conditionalFormatting sqref="K23">
    <cfRule type="cellIs" dxfId="290" priority="32" operator="equal">
      <formula>FALSE</formula>
    </cfRule>
  </conditionalFormatting>
  <conditionalFormatting sqref="K24:K28">
    <cfRule type="cellIs" dxfId="289" priority="31" operator="equal">
      <formula>FALSE</formula>
    </cfRule>
  </conditionalFormatting>
  <conditionalFormatting sqref="K30">
    <cfRule type="cellIs" dxfId="288" priority="30" operator="equal">
      <formula>FALSE</formula>
    </cfRule>
  </conditionalFormatting>
  <conditionalFormatting sqref="B30:B36">
    <cfRule type="cellIs" dxfId="287" priority="10" operator="equal">
      <formula>FALSE</formula>
    </cfRule>
  </conditionalFormatting>
  <conditionalFormatting sqref="K32:K36">
    <cfRule type="cellIs" dxfId="286" priority="28" operator="equal">
      <formula>FALSE</formula>
    </cfRule>
  </conditionalFormatting>
  <conditionalFormatting sqref="A22">
    <cfRule type="cellIs" dxfId="285" priority="8" operator="equal">
      <formula>FALSE</formula>
    </cfRule>
  </conditionalFormatting>
  <conditionalFormatting sqref="F22">
    <cfRule type="cellIs" dxfId="284" priority="6" operator="equal">
      <formula>FALSE</formula>
    </cfRule>
  </conditionalFormatting>
  <conditionalFormatting sqref="K46">
    <cfRule type="cellIs" dxfId="283" priority="24" operator="equal">
      <formula>FALSE</formula>
    </cfRule>
  </conditionalFormatting>
  <conditionalFormatting sqref="F30">
    <cfRule type="cellIs" dxfId="282" priority="4" operator="equal">
      <formula>FALSE</formula>
    </cfRule>
  </conditionalFormatting>
  <conditionalFormatting sqref="A14:A20">
    <cfRule type="containsText" dxfId="281" priority="21" operator="containsText" text="FALSE">
      <formula>NOT(ISERROR(SEARCH("FALSE",A14)))</formula>
    </cfRule>
  </conditionalFormatting>
  <conditionalFormatting sqref="F14">
    <cfRule type="cellIs" dxfId="280" priority="20" operator="equal">
      <formula>FALSE</formula>
    </cfRule>
  </conditionalFormatting>
  <conditionalFormatting sqref="F14:F20">
    <cfRule type="containsText" dxfId="279" priority="19" operator="containsText" text="FALSE">
      <formula>NOT(ISERROR(SEARCH("FALSE",F14)))</formula>
    </cfRule>
  </conditionalFormatting>
  <conditionalFormatting sqref="B28">
    <cfRule type="cellIs" dxfId="278" priority="17" operator="equal">
      <formula>FALSE</formula>
    </cfRule>
  </conditionalFormatting>
  <conditionalFormatting sqref="B22:B28">
    <cfRule type="cellIs" dxfId="277" priority="18" operator="equal">
      <formula>FALSE</formula>
    </cfRule>
  </conditionalFormatting>
  <conditionalFormatting sqref="A29">
    <cfRule type="cellIs" dxfId="276" priority="16" operator="equal">
      <formula>FALSE</formula>
    </cfRule>
  </conditionalFormatting>
  <conditionalFormatting sqref="F29">
    <cfRule type="cellIs" dxfId="275" priority="13" operator="equal">
      <formula>FALSE</formula>
    </cfRule>
  </conditionalFormatting>
  <conditionalFormatting sqref="G22:G28">
    <cfRule type="cellIs" dxfId="274" priority="15" operator="equal">
      <formula>FALSE</formula>
    </cfRule>
  </conditionalFormatting>
  <conditionalFormatting sqref="F29">
    <cfRule type="cellIs" dxfId="273" priority="14" operator="equal">
      <formula>FALSE</formula>
    </cfRule>
  </conditionalFormatting>
  <conditionalFormatting sqref="A30">
    <cfRule type="cellIs" dxfId="272" priority="12" operator="equal">
      <formula>FALSE</formula>
    </cfRule>
  </conditionalFormatting>
  <conditionalFormatting sqref="A30:A36">
    <cfRule type="containsText" dxfId="271" priority="11" operator="containsText" text="FALSE">
      <formula>NOT(ISERROR(SEARCH("FALSE",A30)))</formula>
    </cfRule>
  </conditionalFormatting>
  <conditionalFormatting sqref="B36">
    <cfRule type="cellIs" dxfId="270" priority="9" operator="equal">
      <formula>FALSE</formula>
    </cfRule>
  </conditionalFormatting>
  <conditionalFormatting sqref="A22:A28">
    <cfRule type="containsText" dxfId="269" priority="7" operator="containsText" text="FALSE">
      <formula>NOT(ISERROR(SEARCH("FALSE",A22)))</formula>
    </cfRule>
  </conditionalFormatting>
  <conditionalFormatting sqref="F22:F28">
    <cfRule type="containsText" dxfId="268" priority="5" operator="containsText" text="FALSE">
      <formula>NOT(ISERROR(SEARCH("FALSE",F22)))</formula>
    </cfRule>
  </conditionalFormatting>
  <conditionalFormatting sqref="B8:D8">
    <cfRule type="cellIs" dxfId="267" priority="2" operator="equal">
      <formula>0</formula>
    </cfRule>
  </conditionalFormatting>
  <conditionalFormatting sqref="B9:D10">
    <cfRule type="cellIs" dxfId="26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B8 J8" xr:uid="{00000000-0002-0000-1200-000002000000}"/>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9.375" defaultRowHeight="15.6" x14ac:dyDescent="0.3"/>
  <cols>
    <col min="1" max="1" width="16.375" style="92" bestFit="1" customWidth="1"/>
    <col min="2" max="2" width="17" style="126" customWidth="1"/>
    <col min="3" max="3" width="14.5" style="88" hidden="1" customWidth="1"/>
    <col min="4" max="4" width="9.375" style="88" hidden="1" customWidth="1"/>
    <col min="5" max="5" width="10.375" style="88" hidden="1" customWidth="1"/>
    <col min="6" max="6" width="10" style="88" hidden="1" customWidth="1"/>
    <col min="7" max="7" width="13.625" style="88" hidden="1" customWidth="1"/>
    <col min="8" max="8" width="7.875" style="88" hidden="1" customWidth="1"/>
    <col min="9" max="9" width="8.875" style="88" hidden="1" customWidth="1"/>
    <col min="10" max="10" width="8.125" style="88" hidden="1" customWidth="1"/>
    <col min="11" max="11" width="11" style="88" hidden="1" customWidth="1"/>
    <col min="12" max="16384" width="9.375" style="88"/>
  </cols>
  <sheetData>
    <row r="1" spans="1:22" s="83" customFormat="1" ht="42" customHeight="1" x14ac:dyDescent="0.3">
      <c r="A1" s="90" t="s">
        <v>78</v>
      </c>
      <c r="B1" s="124" t="s">
        <v>10</v>
      </c>
      <c r="C1" s="80" t="s">
        <v>79</v>
      </c>
      <c r="D1" s="81" t="s">
        <v>80</v>
      </c>
      <c r="E1" s="80" t="s">
        <v>81</v>
      </c>
      <c r="F1" s="80" t="s">
        <v>82</v>
      </c>
      <c r="G1" s="82" t="s">
        <v>83</v>
      </c>
      <c r="H1" s="80" t="s">
        <v>84</v>
      </c>
      <c r="I1" s="80" t="s">
        <v>85</v>
      </c>
      <c r="J1" s="80" t="s">
        <v>86</v>
      </c>
      <c r="K1" s="80" t="s">
        <v>87</v>
      </c>
    </row>
    <row r="2" spans="1:22" ht="18" customHeight="1" x14ac:dyDescent="0.3">
      <c r="A2" s="91" t="s">
        <v>13</v>
      </c>
      <c r="B2" s="125"/>
      <c r="C2" s="84"/>
      <c r="D2" s="85"/>
      <c r="E2" s="84"/>
      <c r="F2" s="84"/>
      <c r="G2" s="86"/>
      <c r="H2" s="84"/>
      <c r="I2" s="84"/>
      <c r="J2" s="84"/>
      <c r="K2" s="87">
        <f>SUM(Table1[[#This Row],[Actual Hours Worked]:[Leave Without Pay]])</f>
        <v>0</v>
      </c>
    </row>
    <row r="3" spans="1:22" ht="18" customHeight="1" x14ac:dyDescent="0.3">
      <c r="A3" s="91" t="s">
        <v>14</v>
      </c>
      <c r="B3" s="125"/>
      <c r="C3" s="84"/>
      <c r="D3" s="85"/>
      <c r="E3" s="84"/>
      <c r="F3" s="84"/>
      <c r="G3" s="86"/>
      <c r="H3" s="84"/>
      <c r="I3" s="84"/>
      <c r="J3" s="84"/>
      <c r="K3" s="87">
        <f>SUM(Table1[[#This Row],[Actual Hours Worked]:[Leave Without Pay]])</f>
        <v>0</v>
      </c>
    </row>
    <row r="4" spans="1:22" ht="18" customHeight="1" x14ac:dyDescent="0.3">
      <c r="A4" s="91" t="s">
        <v>15</v>
      </c>
      <c r="B4" s="125"/>
      <c r="C4" s="84"/>
      <c r="D4" s="85"/>
      <c r="E4" s="84"/>
      <c r="F4" s="84"/>
      <c r="G4" s="86"/>
      <c r="H4" s="84"/>
      <c r="I4" s="84"/>
      <c r="J4" s="84"/>
      <c r="K4" s="87">
        <f>SUM(Table1[[#This Row],[Actual Hours Worked]:[Leave Without Pay]])</f>
        <v>0</v>
      </c>
    </row>
    <row r="5" spans="1:22" ht="18" customHeight="1" x14ac:dyDescent="0.3">
      <c r="A5" s="91" t="s">
        <v>16</v>
      </c>
      <c r="B5" s="125"/>
      <c r="C5" s="84"/>
      <c r="D5" s="85"/>
      <c r="E5" s="84"/>
      <c r="F5" s="84"/>
      <c r="G5" s="86"/>
      <c r="H5" s="84"/>
      <c r="I5" s="84"/>
      <c r="J5" s="84"/>
      <c r="K5" s="87">
        <f>SUM(Table1[[#This Row],[Actual Hours Worked]:[Leave Without Pay]])</f>
        <v>0</v>
      </c>
    </row>
    <row r="6" spans="1:22" ht="18" customHeight="1" x14ac:dyDescent="0.3">
      <c r="A6" s="91" t="s">
        <v>17</v>
      </c>
      <c r="B6" s="127"/>
      <c r="C6" s="84"/>
      <c r="D6" s="85"/>
      <c r="E6" s="84"/>
      <c r="F6" s="84"/>
      <c r="G6" s="86"/>
      <c r="H6" s="84"/>
      <c r="I6" s="84"/>
      <c r="J6" s="84"/>
      <c r="K6" s="87">
        <f>SUM(Table1[[#This Row],[Actual Hours Worked]:[Leave Without Pay]])</f>
        <v>0</v>
      </c>
    </row>
    <row r="7" spans="1:22" ht="18" customHeight="1" x14ac:dyDescent="0.3">
      <c r="A7" s="91" t="s">
        <v>18</v>
      </c>
      <c r="B7" s="127"/>
      <c r="C7" s="84"/>
      <c r="D7" s="85"/>
      <c r="E7" s="84"/>
      <c r="F7" s="84"/>
      <c r="G7" s="86"/>
      <c r="H7" s="84"/>
      <c r="I7" s="84"/>
      <c r="J7" s="84"/>
      <c r="K7" s="87">
        <f>SUM(Table1[[#This Row],[Actual Hours Worked]:[Leave Without Pay]])</f>
        <v>0</v>
      </c>
    </row>
    <row r="8" spans="1:22" ht="18" customHeight="1" x14ac:dyDescent="0.3">
      <c r="A8" s="91" t="s">
        <v>19</v>
      </c>
      <c r="B8" s="127"/>
      <c r="C8" s="84"/>
      <c r="D8" s="85"/>
      <c r="E8" s="84"/>
      <c r="F8" s="84"/>
      <c r="G8" s="86"/>
      <c r="H8" s="84"/>
      <c r="I8" s="84"/>
      <c r="J8" s="84"/>
      <c r="K8" s="87">
        <f>SUM(Table1[[#This Row],[Actual Hours Worked]:[Leave Without Pay]])</f>
        <v>0</v>
      </c>
    </row>
    <row r="9" spans="1:22" x14ac:dyDescent="0.3">
      <c r="A9" s="91" t="s">
        <v>87</v>
      </c>
      <c r="B9" s="127">
        <f>SUM(B2:B8)</f>
        <v>0</v>
      </c>
      <c r="C9" s="84"/>
      <c r="D9" s="85"/>
      <c r="E9" s="84"/>
      <c r="F9" s="84"/>
      <c r="G9" s="86"/>
      <c r="H9" s="84"/>
      <c r="I9" s="84"/>
      <c r="J9" s="84"/>
      <c r="K9" s="123">
        <f>SUM(Table1[[#This Row],[Actual Hours Worked]:[Leave Without Pay]])</f>
        <v>0</v>
      </c>
    </row>
    <row r="11" spans="1:22" x14ac:dyDescent="0.3">
      <c r="E11" s="89">
        <v>40</v>
      </c>
      <c r="V11" s="89" t="s">
        <v>88</v>
      </c>
    </row>
  </sheetData>
  <sheetProtection algorithmName="SHA-512" hashValue="DA/a0re7I5y8XHBnopxdE/+P0v0yPuICJfBKYc2pCmZi2KlJ5o3sUqk4YFkgnhycGGf2LpVBLkQ/+g2dxAqLhQ==" saltValue="aoG6jESeV5H/FVnl57Ap1w==" spinCount="100000" sheet="1" objects="1" scenarios="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3"/>
  <sheetViews>
    <sheetView showGridLines="0" zoomScale="98" zoomScaleNormal="98" workbookViewId="0">
      <pane ySplit="13" topLeftCell="A14" activePane="bottomLeft" state="frozen"/>
      <selection pane="bottomLeft" activeCell="H14" sqref="H14"/>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Schedule'!$K$30</f>
        <v>44260</v>
      </c>
      <c r="H8" s="194"/>
      <c r="I8" s="194"/>
      <c r="J8" s="37"/>
      <c r="K8" s="12" t="str">
        <f>TEXT(G8,"dddd")</f>
        <v>Friday</v>
      </c>
    </row>
    <row r="9" spans="1:12" ht="18" customHeight="1" thickBot="1" x14ac:dyDescent="0.35">
      <c r="A9" s="33" t="s">
        <v>5</v>
      </c>
      <c r="B9" s="199">
        <f>'June 22, 2020 - July 6, 2020'!$B$9</f>
        <v>0</v>
      </c>
      <c r="C9" s="199"/>
      <c r="D9" s="199"/>
      <c r="E9" s="4"/>
      <c r="F9" s="33" t="s">
        <v>6</v>
      </c>
      <c r="G9" s="189">
        <f>'Payroll Schedule'!$L$30</f>
        <v>44277</v>
      </c>
      <c r="H9" s="189"/>
      <c r="I9" s="189"/>
      <c r="J9" s="38"/>
    </row>
    <row r="10" spans="1:12" ht="18" customHeight="1" thickBot="1" x14ac:dyDescent="0.35">
      <c r="A10" s="33" t="s">
        <v>7</v>
      </c>
      <c r="B10" s="199">
        <f>'June 22, 2020 - July 6, 2020'!$B$10</f>
        <v>0</v>
      </c>
      <c r="C10" s="199"/>
      <c r="D10" s="199"/>
      <c r="E10" s="4"/>
      <c r="F10" s="33" t="s">
        <v>8</v>
      </c>
      <c r="G10" s="190">
        <f>'Payroll Schedule'!$B$30</f>
        <v>6</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'Feb 18, 2021 - March 4,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f t="shared" ref="F14:F20" si="1">K38</f>
        <v>44276</v>
      </c>
      <c r="G14" s="132" t="s">
        <v>13</v>
      </c>
      <c r="H14" s="133"/>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f t="shared" si="1"/>
        <v>44277</v>
      </c>
      <c r="G15" s="134" t="s">
        <v>14</v>
      </c>
      <c r="H15" s="169"/>
      <c r="I15" s="136"/>
      <c r="K15" s="5" t="b">
        <f t="shared" si="2"/>
        <v>0</v>
      </c>
      <c r="L15" s="3" t="s">
        <v>14</v>
      </c>
    </row>
    <row r="16" spans="1:12" ht="18" customHeight="1" x14ac:dyDescent="0.3">
      <c r="A16" s="26" t="b">
        <f t="shared" si="0"/>
        <v>0</v>
      </c>
      <c r="B16" s="134" t="s">
        <v>15</v>
      </c>
      <c r="C16" s="136"/>
      <c r="D16" s="136"/>
      <c r="E16" s="131"/>
      <c r="F16" s="26" t="str">
        <f t="shared" si="1"/>
        <v/>
      </c>
      <c r="G16" s="134" t="s">
        <v>15</v>
      </c>
      <c r="H16" s="136"/>
      <c r="I16" s="136"/>
      <c r="K16" s="5" t="b">
        <f t="shared" si="2"/>
        <v>0</v>
      </c>
      <c r="L16" s="3" t="s">
        <v>15</v>
      </c>
    </row>
    <row r="17" spans="1:12" ht="18" customHeight="1" x14ac:dyDescent="0.3">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3">
      <c r="A18" s="26" t="b">
        <f t="shared" si="0"/>
        <v>0</v>
      </c>
      <c r="B18" s="134" t="s">
        <v>17</v>
      </c>
      <c r="C18" s="152"/>
      <c r="D18" s="136"/>
      <c r="E18" s="131"/>
      <c r="F18" s="26" t="b">
        <f t="shared" si="1"/>
        <v>0</v>
      </c>
      <c r="G18" s="134" t="s">
        <v>17</v>
      </c>
      <c r="H18" s="136"/>
      <c r="I18" s="136"/>
      <c r="K18" s="5" t="b">
        <f t="shared" si="2"/>
        <v>0</v>
      </c>
      <c r="L18" s="3" t="s">
        <v>17</v>
      </c>
    </row>
    <row r="19" spans="1:12" ht="18" customHeight="1" x14ac:dyDescent="0.3">
      <c r="A19" s="26">
        <f t="shared" si="0"/>
        <v>44260</v>
      </c>
      <c r="B19" s="134" t="s">
        <v>18</v>
      </c>
      <c r="C19" s="135"/>
      <c r="D19" s="136"/>
      <c r="E19" s="131"/>
      <c r="F19" s="26" t="b">
        <f t="shared" si="1"/>
        <v>0</v>
      </c>
      <c r="G19" s="134" t="s">
        <v>18</v>
      </c>
      <c r="H19" s="136"/>
      <c r="I19" s="136"/>
      <c r="K19" s="5">
        <f t="shared" si="2"/>
        <v>44260</v>
      </c>
      <c r="L19" s="3" t="s">
        <v>18</v>
      </c>
    </row>
    <row r="20" spans="1:12" ht="18" customHeight="1" thickBot="1" x14ac:dyDescent="0.35">
      <c r="A20" s="27">
        <f t="shared" si="0"/>
        <v>44261</v>
      </c>
      <c r="B20" s="137" t="s">
        <v>19</v>
      </c>
      <c r="C20" s="138"/>
      <c r="D20" s="139"/>
      <c r="E20" s="131"/>
      <c r="F20" s="27" t="b">
        <f t="shared" si="1"/>
        <v>0</v>
      </c>
      <c r="G20" s="137" t="s">
        <v>19</v>
      </c>
      <c r="H20" s="139"/>
      <c r="I20" s="139"/>
      <c r="K20" s="5">
        <f t="shared" si="2"/>
        <v>44261</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44262</v>
      </c>
      <c r="B22" s="144" t="s">
        <v>13</v>
      </c>
      <c r="C22" s="133"/>
      <c r="D22" s="130"/>
      <c r="E22" s="131"/>
      <c r="F22" s="128" t="b">
        <f t="shared" ref="F22:F28" si="4">K46</f>
        <v>0</v>
      </c>
      <c r="G22" s="144" t="s">
        <v>13</v>
      </c>
      <c r="H22" s="130"/>
      <c r="I22" s="130"/>
      <c r="K22" s="5">
        <f>IF(K20=0,"",IF(K20&lt;$G$9,K20+1,IF(K20=$G$9,"")))</f>
        <v>44262</v>
      </c>
      <c r="L22" s="3" t="s">
        <v>13</v>
      </c>
    </row>
    <row r="23" spans="1:12" ht="18" customHeight="1" x14ac:dyDescent="0.3">
      <c r="A23" s="26">
        <f t="shared" si="3"/>
        <v>44263</v>
      </c>
      <c r="B23" s="145" t="s">
        <v>14</v>
      </c>
      <c r="C23" s="135"/>
      <c r="D23" s="136"/>
      <c r="E23" s="131"/>
      <c r="F23" s="26" t="b">
        <f t="shared" si="4"/>
        <v>0</v>
      </c>
      <c r="G23" s="145" t="s">
        <v>14</v>
      </c>
      <c r="H23" s="136"/>
      <c r="I23" s="136"/>
      <c r="K23" s="5">
        <f>IF(K22=0,"",IF(K22&lt;$G$9,K22+1,IF(K22=$G$9,"")))</f>
        <v>44263</v>
      </c>
      <c r="L23" s="3" t="s">
        <v>14</v>
      </c>
    </row>
    <row r="24" spans="1:12" ht="18" customHeight="1" x14ac:dyDescent="0.3">
      <c r="A24" s="26">
        <f t="shared" si="3"/>
        <v>44264</v>
      </c>
      <c r="B24" s="145" t="s">
        <v>15</v>
      </c>
      <c r="C24" s="135"/>
      <c r="D24" s="136"/>
      <c r="E24" s="131"/>
      <c r="F24" s="26" t="b">
        <f t="shared" si="4"/>
        <v>0</v>
      </c>
      <c r="G24" s="145" t="s">
        <v>15</v>
      </c>
      <c r="H24" s="136"/>
      <c r="I24" s="136"/>
      <c r="K24" s="5">
        <f t="shared" ref="K24:K28" si="5">IF(K23=0,"",IF(K23&lt;$G$9,K23+1,IF(K23=$G$9,"")))</f>
        <v>44264</v>
      </c>
      <c r="L24" s="3" t="s">
        <v>15</v>
      </c>
    </row>
    <row r="25" spans="1:12" ht="18" customHeight="1" x14ac:dyDescent="0.3">
      <c r="A25" s="26">
        <f t="shared" si="3"/>
        <v>44265</v>
      </c>
      <c r="B25" s="145" t="s">
        <v>16</v>
      </c>
      <c r="C25" s="135"/>
      <c r="D25" s="136"/>
      <c r="E25" s="131"/>
      <c r="F25" s="26" t="b">
        <f t="shared" si="4"/>
        <v>0</v>
      </c>
      <c r="G25" s="145" t="s">
        <v>16</v>
      </c>
      <c r="H25" s="136"/>
      <c r="I25" s="136"/>
      <c r="K25" s="5">
        <f t="shared" si="5"/>
        <v>44265</v>
      </c>
      <c r="L25" s="3" t="s">
        <v>16</v>
      </c>
    </row>
    <row r="26" spans="1:12" ht="18" customHeight="1" x14ac:dyDescent="0.3">
      <c r="A26" s="26">
        <f t="shared" si="3"/>
        <v>44266</v>
      </c>
      <c r="B26" s="145" t="s">
        <v>17</v>
      </c>
      <c r="C26" s="135"/>
      <c r="D26" s="136"/>
      <c r="E26" s="131"/>
      <c r="F26" s="26" t="b">
        <f t="shared" si="4"/>
        <v>0</v>
      </c>
      <c r="G26" s="145" t="s">
        <v>17</v>
      </c>
      <c r="H26" s="136"/>
      <c r="I26" s="136"/>
      <c r="K26" s="5">
        <f t="shared" si="5"/>
        <v>44266</v>
      </c>
      <c r="L26" s="3" t="s">
        <v>17</v>
      </c>
    </row>
    <row r="27" spans="1:12" ht="18" customHeight="1" x14ac:dyDescent="0.3">
      <c r="A27" s="26">
        <f t="shared" si="3"/>
        <v>44267</v>
      </c>
      <c r="B27" s="145" t="s">
        <v>18</v>
      </c>
      <c r="C27" s="135"/>
      <c r="D27" s="136"/>
      <c r="E27" s="131"/>
      <c r="F27" s="26" t="b">
        <f t="shared" si="4"/>
        <v>0</v>
      </c>
      <c r="G27" s="145" t="s">
        <v>18</v>
      </c>
      <c r="H27" s="136"/>
      <c r="I27" s="136"/>
      <c r="K27" s="5">
        <f t="shared" si="5"/>
        <v>44267</v>
      </c>
      <c r="L27" s="3" t="s">
        <v>18</v>
      </c>
    </row>
    <row r="28" spans="1:12" ht="18" customHeight="1" thickBot="1" x14ac:dyDescent="0.35">
      <c r="A28" s="27">
        <f t="shared" si="3"/>
        <v>44268</v>
      </c>
      <c r="B28" s="146" t="s">
        <v>19</v>
      </c>
      <c r="C28" s="138"/>
      <c r="D28" s="139"/>
      <c r="E28" s="131"/>
      <c r="F28" s="27" t="b">
        <f t="shared" si="4"/>
        <v>0</v>
      </c>
      <c r="G28" s="146" t="s">
        <v>19</v>
      </c>
      <c r="H28" s="139"/>
      <c r="I28" s="139"/>
      <c r="K28" s="5">
        <f t="shared" si="5"/>
        <v>44268</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44269</v>
      </c>
      <c r="B30" s="144" t="s">
        <v>13</v>
      </c>
      <c r="C30" s="133"/>
      <c r="D30" s="130"/>
      <c r="E30" s="30"/>
      <c r="F30" s="15" t="s">
        <v>29</v>
      </c>
      <c r="G30" s="29"/>
      <c r="H30" s="31">
        <f>(C21+C29+C37+H21+H29)-C13</f>
        <v>0</v>
      </c>
      <c r="I30" s="31">
        <f>D21+D29+D37+I21+I29</f>
        <v>0</v>
      </c>
      <c r="K30" s="5">
        <f>IF(K28=0,"",IF(K28&lt;$G$9,K28+1,IF(K28=$G$9,"")))</f>
        <v>44269</v>
      </c>
      <c r="L30" s="3" t="s">
        <v>13</v>
      </c>
    </row>
    <row r="31" spans="1:12" ht="18" customHeight="1" thickTop="1" x14ac:dyDescent="0.3">
      <c r="A31" s="26">
        <f t="shared" si="6"/>
        <v>44270</v>
      </c>
      <c r="B31" s="145" t="s">
        <v>14</v>
      </c>
      <c r="C31" s="135"/>
      <c r="D31" s="136"/>
      <c r="E31" s="30"/>
      <c r="F31" s="200" t="s">
        <v>32</v>
      </c>
      <c r="G31" s="201"/>
      <c r="H31" s="201"/>
      <c r="I31" s="202"/>
      <c r="K31" s="5">
        <f>IF(K30=0,"",IF(K30&lt;$G$9,K30+1,IF(K30=$G$9,"")))</f>
        <v>44270</v>
      </c>
      <c r="L31" s="3" t="s">
        <v>14</v>
      </c>
    </row>
    <row r="32" spans="1:12" ht="18" customHeight="1" x14ac:dyDescent="0.3">
      <c r="A32" s="26">
        <f t="shared" si="6"/>
        <v>44271</v>
      </c>
      <c r="B32" s="145" t="s">
        <v>15</v>
      </c>
      <c r="C32" s="135"/>
      <c r="D32" s="136"/>
      <c r="E32" s="30"/>
      <c r="F32" s="203"/>
      <c r="G32" s="204"/>
      <c r="H32" s="204"/>
      <c r="I32" s="205"/>
      <c r="K32" s="5">
        <f t="shared" ref="K32:K36" si="7">IF(K31=0,"",IF(K31&lt;$G$9,K31+1,IF(K31=$G$9,"")))</f>
        <v>44271</v>
      </c>
      <c r="L32" s="3" t="s">
        <v>15</v>
      </c>
    </row>
    <row r="33" spans="1:12" ht="18" customHeight="1" x14ac:dyDescent="0.3">
      <c r="A33" s="26">
        <f t="shared" si="6"/>
        <v>44272</v>
      </c>
      <c r="B33" s="145" t="s">
        <v>16</v>
      </c>
      <c r="C33" s="135"/>
      <c r="D33" s="136"/>
      <c r="E33" s="30"/>
      <c r="F33" s="203"/>
      <c r="G33" s="204"/>
      <c r="H33" s="204"/>
      <c r="I33" s="205"/>
      <c r="K33" s="5">
        <f t="shared" si="7"/>
        <v>44272</v>
      </c>
      <c r="L33" s="3" t="s">
        <v>16</v>
      </c>
    </row>
    <row r="34" spans="1:12" ht="18" customHeight="1" x14ac:dyDescent="0.3">
      <c r="A34" s="26">
        <f t="shared" si="6"/>
        <v>44273</v>
      </c>
      <c r="B34" s="145" t="s">
        <v>17</v>
      </c>
      <c r="C34" s="135"/>
      <c r="D34" s="136"/>
      <c r="E34" s="30"/>
      <c r="F34" s="203"/>
      <c r="G34" s="204"/>
      <c r="H34" s="204"/>
      <c r="I34" s="205"/>
      <c r="K34" s="5">
        <f t="shared" si="7"/>
        <v>44273</v>
      </c>
      <c r="L34" s="3" t="s">
        <v>17</v>
      </c>
    </row>
    <row r="35" spans="1:12" ht="18" customHeight="1" x14ac:dyDescent="0.3">
      <c r="A35" s="26">
        <f t="shared" si="6"/>
        <v>44274</v>
      </c>
      <c r="B35" s="145" t="s">
        <v>18</v>
      </c>
      <c r="C35" s="135"/>
      <c r="D35" s="136"/>
      <c r="E35" s="30"/>
      <c r="F35" s="203"/>
      <c r="G35" s="204"/>
      <c r="H35" s="204"/>
      <c r="I35" s="205"/>
      <c r="K35" s="5">
        <f t="shared" si="7"/>
        <v>44274</v>
      </c>
      <c r="L35" s="3" t="s">
        <v>18</v>
      </c>
    </row>
    <row r="36" spans="1:12" ht="18" customHeight="1" thickBot="1" x14ac:dyDescent="0.35">
      <c r="A36" s="27">
        <f t="shared" si="6"/>
        <v>44275</v>
      </c>
      <c r="B36" s="146" t="s">
        <v>19</v>
      </c>
      <c r="C36" s="138"/>
      <c r="D36" s="139"/>
      <c r="E36" s="30"/>
      <c r="F36" s="203"/>
      <c r="G36" s="204"/>
      <c r="H36" s="204"/>
      <c r="I36" s="205"/>
      <c r="K36" s="5">
        <f t="shared" si="7"/>
        <v>44275</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f>IF(K36=0,"",IF(K36&lt;$G$9,K36+1,IF(K36=$G$9,"")))</f>
        <v>44276</v>
      </c>
      <c r="L38" s="3" t="s">
        <v>13</v>
      </c>
    </row>
    <row r="39" spans="1:12" ht="24.75" customHeight="1" thickBot="1" x14ac:dyDescent="0.35">
      <c r="A39" s="195"/>
      <c r="B39" s="195"/>
      <c r="C39" s="34"/>
      <c r="D39" s="35"/>
      <c r="E39" s="34"/>
      <c r="F39" s="195"/>
      <c r="G39" s="195"/>
      <c r="H39" s="34"/>
      <c r="I39" s="35"/>
      <c r="K39" s="5">
        <f>IF(K38=0,"",IF(K38&lt;$G$9,K38+1,IF(K38=$G$9,"")))</f>
        <v>44277</v>
      </c>
      <c r="L39" s="3" t="s">
        <v>14</v>
      </c>
    </row>
    <row r="40" spans="1:12" x14ac:dyDescent="0.3">
      <c r="A40" s="196" t="s">
        <v>30</v>
      </c>
      <c r="B40" s="196"/>
      <c r="C40" s="34"/>
      <c r="D40" s="36" t="s">
        <v>25</v>
      </c>
      <c r="E40" s="34"/>
      <c r="F40" s="196" t="s">
        <v>31</v>
      </c>
      <c r="G40" s="196"/>
      <c r="H40" s="34"/>
      <c r="I40" s="36" t="s">
        <v>25</v>
      </c>
      <c r="K40" s="5" t="str">
        <f t="shared" ref="K40:K44" si="8">IF(K39=0,"",IF(K39&lt;$G$9,K39+1,IF(K39=$G$9,"")))</f>
        <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Q2XgTU4dPZlbuDzeJC9ZfuD8bhKV/wNw7Mmz9/6x1I8b8cpYlj5/jfRkptR3KAki8JAtY1ITQtrLMsQqnBthiw==" saltValue="9S7Dm2JxTabk/gDEoICgT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265" priority="34" operator="equal">
      <formula>FALSE</formula>
    </cfRule>
  </conditionalFormatting>
  <conditionalFormatting sqref="A14">
    <cfRule type="cellIs" dxfId="264" priority="38" operator="equal">
      <formula>FALSE</formula>
    </cfRule>
  </conditionalFormatting>
  <conditionalFormatting sqref="L29:L37 K13:K21 K29 K37 K45">
    <cfRule type="cellIs" dxfId="263" priority="37" operator="equal">
      <formula>FALSE</formula>
    </cfRule>
  </conditionalFormatting>
  <conditionalFormatting sqref="K21">
    <cfRule type="cellIs" dxfId="262" priority="36" operator="equal">
      <formula>FALSE</formula>
    </cfRule>
  </conditionalFormatting>
  <conditionalFormatting sqref="L21:L29">
    <cfRule type="cellIs" dxfId="261" priority="35" operator="equal">
      <formula>FALSE</formula>
    </cfRule>
  </conditionalFormatting>
  <conditionalFormatting sqref="K48:K52">
    <cfRule type="cellIs" dxfId="260" priority="22" operator="equal">
      <formula>FALSE</formula>
    </cfRule>
  </conditionalFormatting>
  <conditionalFormatting sqref="F30">
    <cfRule type="cellIs" dxfId="259" priority="3" operator="equal">
      <formula>FALSE</formula>
    </cfRule>
  </conditionalFormatting>
  <conditionalFormatting sqref="K31">
    <cfRule type="cellIs" dxfId="258" priority="29" operator="equal">
      <formula>FALSE</formula>
    </cfRule>
  </conditionalFormatting>
  <conditionalFormatting sqref="K47">
    <cfRule type="cellIs" dxfId="257" priority="23" operator="equal">
      <formula>FALSE</formula>
    </cfRule>
  </conditionalFormatting>
  <conditionalFormatting sqref="K38">
    <cfRule type="cellIs" dxfId="256" priority="27" operator="equal">
      <formula>FALSE</formula>
    </cfRule>
  </conditionalFormatting>
  <conditionalFormatting sqref="K39">
    <cfRule type="cellIs" dxfId="255" priority="26" operator="equal">
      <formula>FALSE</formula>
    </cfRule>
  </conditionalFormatting>
  <conditionalFormatting sqref="K40:K44">
    <cfRule type="cellIs" dxfId="254" priority="25" operator="equal">
      <formula>FALSE</formula>
    </cfRule>
  </conditionalFormatting>
  <conditionalFormatting sqref="K22">
    <cfRule type="cellIs" dxfId="253" priority="33" operator="equal">
      <formula>FALSE</formula>
    </cfRule>
  </conditionalFormatting>
  <conditionalFormatting sqref="K23">
    <cfRule type="cellIs" dxfId="252" priority="32" operator="equal">
      <formula>FALSE</formula>
    </cfRule>
  </conditionalFormatting>
  <conditionalFormatting sqref="K24:K28">
    <cfRule type="cellIs" dxfId="251" priority="31" operator="equal">
      <formula>FALSE</formula>
    </cfRule>
  </conditionalFormatting>
  <conditionalFormatting sqref="K30">
    <cfRule type="cellIs" dxfId="250" priority="30" operator="equal">
      <formula>FALSE</formula>
    </cfRule>
  </conditionalFormatting>
  <conditionalFormatting sqref="B30:B36">
    <cfRule type="cellIs" dxfId="249" priority="10" operator="equal">
      <formula>FALSE</formula>
    </cfRule>
  </conditionalFormatting>
  <conditionalFormatting sqref="K32:K36">
    <cfRule type="cellIs" dxfId="248" priority="28" operator="equal">
      <formula>FALSE</formula>
    </cfRule>
  </conditionalFormatting>
  <conditionalFormatting sqref="A22">
    <cfRule type="cellIs" dxfId="247" priority="8" operator="equal">
      <formula>FALSE</formula>
    </cfRule>
  </conditionalFormatting>
  <conditionalFormatting sqref="F22">
    <cfRule type="cellIs" dxfId="246" priority="6" operator="equal">
      <formula>FALSE</formula>
    </cfRule>
  </conditionalFormatting>
  <conditionalFormatting sqref="K46">
    <cfRule type="cellIs" dxfId="245" priority="24" operator="equal">
      <formula>FALSE</formula>
    </cfRule>
  </conditionalFormatting>
  <conditionalFormatting sqref="F30">
    <cfRule type="cellIs" dxfId="244" priority="4" operator="equal">
      <formula>FALSE</formula>
    </cfRule>
  </conditionalFormatting>
  <conditionalFormatting sqref="A14:A20">
    <cfRule type="containsText" dxfId="243" priority="21" operator="containsText" text="FALSE">
      <formula>NOT(ISERROR(SEARCH("FALSE",A14)))</formula>
    </cfRule>
  </conditionalFormatting>
  <conditionalFormatting sqref="F14">
    <cfRule type="cellIs" dxfId="242" priority="20" operator="equal">
      <formula>FALSE</formula>
    </cfRule>
  </conditionalFormatting>
  <conditionalFormatting sqref="F14:F20">
    <cfRule type="containsText" dxfId="241" priority="19" operator="containsText" text="FALSE">
      <formula>NOT(ISERROR(SEARCH("FALSE",F14)))</formula>
    </cfRule>
  </conditionalFormatting>
  <conditionalFormatting sqref="B28">
    <cfRule type="cellIs" dxfId="240" priority="17" operator="equal">
      <formula>FALSE</formula>
    </cfRule>
  </conditionalFormatting>
  <conditionalFormatting sqref="B22:B28">
    <cfRule type="cellIs" dxfId="239" priority="18" operator="equal">
      <formula>FALSE</formula>
    </cfRule>
  </conditionalFormatting>
  <conditionalFormatting sqref="A29">
    <cfRule type="cellIs" dxfId="238" priority="16" operator="equal">
      <formula>FALSE</formula>
    </cfRule>
  </conditionalFormatting>
  <conditionalFormatting sqref="F29">
    <cfRule type="cellIs" dxfId="237" priority="13" operator="equal">
      <formula>FALSE</formula>
    </cfRule>
  </conditionalFormatting>
  <conditionalFormatting sqref="G22:G28">
    <cfRule type="cellIs" dxfId="236" priority="15" operator="equal">
      <formula>FALSE</formula>
    </cfRule>
  </conditionalFormatting>
  <conditionalFormatting sqref="F29">
    <cfRule type="cellIs" dxfId="235" priority="14" operator="equal">
      <formula>FALSE</formula>
    </cfRule>
  </conditionalFormatting>
  <conditionalFormatting sqref="A30">
    <cfRule type="cellIs" dxfId="234" priority="12" operator="equal">
      <formula>FALSE</formula>
    </cfRule>
  </conditionalFormatting>
  <conditionalFormatting sqref="A30:A36">
    <cfRule type="containsText" dxfId="233" priority="11" operator="containsText" text="FALSE">
      <formula>NOT(ISERROR(SEARCH("FALSE",A30)))</formula>
    </cfRule>
  </conditionalFormatting>
  <conditionalFormatting sqref="B36">
    <cfRule type="cellIs" dxfId="232" priority="9" operator="equal">
      <formula>FALSE</formula>
    </cfRule>
  </conditionalFormatting>
  <conditionalFormatting sqref="A22:A28">
    <cfRule type="containsText" dxfId="231" priority="7" operator="containsText" text="FALSE">
      <formula>NOT(ISERROR(SEARCH("FALSE",A22)))</formula>
    </cfRule>
  </conditionalFormatting>
  <conditionalFormatting sqref="F22:F28">
    <cfRule type="containsText" dxfId="230" priority="5" operator="containsText" text="FALSE">
      <formula>NOT(ISERROR(SEARCH("FALSE",F22)))</formula>
    </cfRule>
  </conditionalFormatting>
  <conditionalFormatting sqref="B8:D8">
    <cfRule type="cellIs" dxfId="229" priority="2" operator="equal">
      <formula>0</formula>
    </cfRule>
  </conditionalFormatting>
  <conditionalFormatting sqref="B9:D10">
    <cfRule type="cellIs" dxfId="22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3"/>
  <sheetViews>
    <sheetView showGridLines="0" zoomScale="98" zoomScaleNormal="98" workbookViewId="0">
      <pane ySplit="13" topLeftCell="A14" activePane="bottomLeft" state="frozen"/>
      <selection pane="bottomLeft" activeCell="C16" sqref="C16"/>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Schedule'!$K$32</f>
        <v>44278</v>
      </c>
      <c r="H8" s="194"/>
      <c r="I8" s="194"/>
      <c r="J8" s="37"/>
      <c r="K8" s="12" t="str">
        <f>TEXT(G8,"dddd")</f>
        <v>Tuesday</v>
      </c>
    </row>
    <row r="9" spans="1:12" ht="18" customHeight="1" thickBot="1" x14ac:dyDescent="0.35">
      <c r="A9" s="33" t="s">
        <v>5</v>
      </c>
      <c r="B9" s="199">
        <f>'June 22, 2020 - July 6, 2020'!$B$9</f>
        <v>0</v>
      </c>
      <c r="C9" s="199"/>
      <c r="D9" s="199"/>
      <c r="E9" s="4"/>
      <c r="F9" s="33" t="s">
        <v>6</v>
      </c>
      <c r="G9" s="189">
        <f>'Payroll Schedule'!$L$32</f>
        <v>44292</v>
      </c>
      <c r="H9" s="189"/>
      <c r="I9" s="189"/>
      <c r="J9" s="38"/>
    </row>
    <row r="10" spans="1:12" ht="18" customHeight="1" thickBot="1" x14ac:dyDescent="0.35">
      <c r="A10" s="33" t="s">
        <v>7</v>
      </c>
      <c r="B10" s="199">
        <f>'June 22, 2020 - July 6, 2020'!$B$10</f>
        <v>0</v>
      </c>
      <c r="C10" s="199"/>
      <c r="D10" s="199"/>
      <c r="E10" s="4"/>
      <c r="F10" s="33" t="s">
        <v>8</v>
      </c>
      <c r="G10" s="190">
        <f>'Payroll Schedule'!$B$32</f>
        <v>7</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'March 5, 2021 - March 22, 2021'!$H$21</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f t="shared" si="0"/>
        <v>44278</v>
      </c>
      <c r="B16" s="134" t="s">
        <v>15</v>
      </c>
      <c r="C16" s="169"/>
      <c r="D16" s="136"/>
      <c r="E16" s="131"/>
      <c r="F16" s="26" t="b">
        <f t="shared" si="1"/>
        <v>0</v>
      </c>
      <c r="G16" s="134" t="s">
        <v>15</v>
      </c>
      <c r="H16" s="136"/>
      <c r="I16" s="136"/>
      <c r="K16" s="5">
        <f t="shared" si="2"/>
        <v>44278</v>
      </c>
      <c r="L16" s="3" t="s">
        <v>15</v>
      </c>
    </row>
    <row r="17" spans="1:12" ht="18" customHeight="1" x14ac:dyDescent="0.3">
      <c r="A17" s="26">
        <f t="shared" si="0"/>
        <v>44279</v>
      </c>
      <c r="B17" s="134" t="s">
        <v>16</v>
      </c>
      <c r="C17" s="169"/>
      <c r="D17" s="136"/>
      <c r="E17" s="131"/>
      <c r="F17" s="26" t="b">
        <f t="shared" si="1"/>
        <v>0</v>
      </c>
      <c r="G17" s="134" t="s">
        <v>16</v>
      </c>
      <c r="H17" s="136"/>
      <c r="I17" s="136"/>
      <c r="K17" s="5">
        <f t="shared" si="2"/>
        <v>44279</v>
      </c>
      <c r="L17" s="3" t="s">
        <v>16</v>
      </c>
    </row>
    <row r="18" spans="1:12" ht="18" customHeight="1" x14ac:dyDescent="0.3">
      <c r="A18" s="26">
        <f t="shared" si="0"/>
        <v>44280</v>
      </c>
      <c r="B18" s="134" t="s">
        <v>17</v>
      </c>
      <c r="C18" s="135"/>
      <c r="D18" s="136"/>
      <c r="E18" s="131"/>
      <c r="F18" s="26" t="b">
        <f t="shared" si="1"/>
        <v>0</v>
      </c>
      <c r="G18" s="134" t="s">
        <v>17</v>
      </c>
      <c r="H18" s="136"/>
      <c r="I18" s="136"/>
      <c r="K18" s="5">
        <f t="shared" si="2"/>
        <v>44280</v>
      </c>
      <c r="L18" s="3" t="s">
        <v>17</v>
      </c>
    </row>
    <row r="19" spans="1:12" ht="18" customHeight="1" x14ac:dyDescent="0.3">
      <c r="A19" s="26">
        <f t="shared" si="0"/>
        <v>44281</v>
      </c>
      <c r="B19" s="134" t="s">
        <v>18</v>
      </c>
      <c r="C19" s="135"/>
      <c r="D19" s="136"/>
      <c r="E19" s="131"/>
      <c r="F19" s="26" t="b">
        <f t="shared" si="1"/>
        <v>0</v>
      </c>
      <c r="G19" s="134" t="s">
        <v>18</v>
      </c>
      <c r="H19" s="136"/>
      <c r="I19" s="136"/>
      <c r="K19" s="5">
        <f t="shared" si="2"/>
        <v>44281</v>
      </c>
      <c r="L19" s="3" t="s">
        <v>18</v>
      </c>
    </row>
    <row r="20" spans="1:12" ht="18" customHeight="1" thickBot="1" x14ac:dyDescent="0.35">
      <c r="A20" s="27">
        <f t="shared" si="0"/>
        <v>44282</v>
      </c>
      <c r="B20" s="137" t="s">
        <v>19</v>
      </c>
      <c r="C20" s="138"/>
      <c r="D20" s="139"/>
      <c r="E20" s="131"/>
      <c r="F20" s="27" t="b">
        <f t="shared" si="1"/>
        <v>0</v>
      </c>
      <c r="G20" s="137" t="s">
        <v>19</v>
      </c>
      <c r="H20" s="139"/>
      <c r="I20" s="139"/>
      <c r="K20" s="5">
        <f t="shared" si="2"/>
        <v>44282</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44283</v>
      </c>
      <c r="B22" s="144" t="s">
        <v>13</v>
      </c>
      <c r="C22" s="133"/>
      <c r="D22" s="130"/>
      <c r="E22" s="131"/>
      <c r="F22" s="128" t="b">
        <f t="shared" ref="F22:F28" si="4">K46</f>
        <v>0</v>
      </c>
      <c r="G22" s="144" t="s">
        <v>13</v>
      </c>
      <c r="H22" s="130"/>
      <c r="I22" s="130"/>
      <c r="K22" s="5">
        <f>IF(K20=0,"",IF(K20&lt;$G$9,K20+1,IF(K20=$G$9,"")))</f>
        <v>44283</v>
      </c>
      <c r="L22" s="3" t="s">
        <v>13</v>
      </c>
    </row>
    <row r="23" spans="1:12" ht="18" customHeight="1" x14ac:dyDescent="0.3">
      <c r="A23" s="26">
        <f t="shared" si="3"/>
        <v>44284</v>
      </c>
      <c r="B23" s="145" t="s">
        <v>14</v>
      </c>
      <c r="C23" s="135"/>
      <c r="D23" s="136"/>
      <c r="E23" s="131"/>
      <c r="F23" s="26" t="b">
        <f t="shared" si="4"/>
        <v>0</v>
      </c>
      <c r="G23" s="145" t="s">
        <v>14</v>
      </c>
      <c r="H23" s="136"/>
      <c r="I23" s="136"/>
      <c r="K23" s="5">
        <f>IF(K22=0,"",IF(K22&lt;$G$9,K22+1,IF(K22=$G$9,"")))</f>
        <v>44284</v>
      </c>
      <c r="L23" s="3" t="s">
        <v>14</v>
      </c>
    </row>
    <row r="24" spans="1:12" ht="18" customHeight="1" x14ac:dyDescent="0.3">
      <c r="A24" s="26">
        <f t="shared" si="3"/>
        <v>44285</v>
      </c>
      <c r="B24" s="145" t="s">
        <v>15</v>
      </c>
      <c r="C24" s="135"/>
      <c r="D24" s="136"/>
      <c r="E24" s="131"/>
      <c r="F24" s="26" t="b">
        <f t="shared" si="4"/>
        <v>0</v>
      </c>
      <c r="G24" s="145" t="s">
        <v>15</v>
      </c>
      <c r="H24" s="136"/>
      <c r="I24" s="136"/>
      <c r="K24" s="5">
        <f t="shared" ref="K24:K28" si="5">IF(K23=0,"",IF(K23&lt;$G$9,K23+1,IF(K23=$G$9,"")))</f>
        <v>44285</v>
      </c>
      <c r="L24" s="3" t="s">
        <v>15</v>
      </c>
    </row>
    <row r="25" spans="1:12" ht="18" customHeight="1" x14ac:dyDescent="0.3">
      <c r="A25" s="26">
        <f t="shared" si="3"/>
        <v>44286</v>
      </c>
      <c r="B25" s="145" t="s">
        <v>16</v>
      </c>
      <c r="C25" s="135"/>
      <c r="D25" s="136"/>
      <c r="E25" s="131"/>
      <c r="F25" s="26" t="b">
        <f t="shared" si="4"/>
        <v>0</v>
      </c>
      <c r="G25" s="145" t="s">
        <v>16</v>
      </c>
      <c r="H25" s="136"/>
      <c r="I25" s="136"/>
      <c r="K25" s="5">
        <f t="shared" si="5"/>
        <v>44286</v>
      </c>
      <c r="L25" s="3" t="s">
        <v>16</v>
      </c>
    </row>
    <row r="26" spans="1:12" ht="18" customHeight="1" x14ac:dyDescent="0.3">
      <c r="A26" s="26">
        <f t="shared" si="3"/>
        <v>44287</v>
      </c>
      <c r="B26" s="145" t="s">
        <v>17</v>
      </c>
      <c r="C26" s="135"/>
      <c r="D26" s="136"/>
      <c r="E26" s="131"/>
      <c r="F26" s="26" t="b">
        <f t="shared" si="4"/>
        <v>0</v>
      </c>
      <c r="G26" s="145" t="s">
        <v>17</v>
      </c>
      <c r="H26" s="136"/>
      <c r="I26" s="136"/>
      <c r="K26" s="5">
        <f t="shared" si="5"/>
        <v>44287</v>
      </c>
      <c r="L26" s="3" t="s">
        <v>17</v>
      </c>
    </row>
    <row r="27" spans="1:12" ht="18" customHeight="1" x14ac:dyDescent="0.3">
      <c r="A27" s="26">
        <f t="shared" si="3"/>
        <v>44288</v>
      </c>
      <c r="B27" s="145" t="s">
        <v>18</v>
      </c>
      <c r="C27" s="135"/>
      <c r="D27" s="136"/>
      <c r="E27" s="131"/>
      <c r="F27" s="26" t="b">
        <f t="shared" si="4"/>
        <v>0</v>
      </c>
      <c r="G27" s="145" t="s">
        <v>18</v>
      </c>
      <c r="H27" s="136"/>
      <c r="I27" s="136"/>
      <c r="K27" s="5">
        <f t="shared" si="5"/>
        <v>44288</v>
      </c>
      <c r="L27" s="3" t="s">
        <v>18</v>
      </c>
    </row>
    <row r="28" spans="1:12" ht="18" customHeight="1" thickBot="1" x14ac:dyDescent="0.35">
      <c r="A28" s="27">
        <f t="shared" si="3"/>
        <v>44289</v>
      </c>
      <c r="B28" s="146" t="s">
        <v>19</v>
      </c>
      <c r="C28" s="138"/>
      <c r="D28" s="139"/>
      <c r="E28" s="131"/>
      <c r="F28" s="27" t="b">
        <f t="shared" si="4"/>
        <v>0</v>
      </c>
      <c r="G28" s="146" t="s">
        <v>19</v>
      </c>
      <c r="H28" s="139"/>
      <c r="I28" s="139"/>
      <c r="K28" s="5">
        <f t="shared" si="5"/>
        <v>44289</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44290</v>
      </c>
      <c r="B30" s="144" t="s">
        <v>13</v>
      </c>
      <c r="C30" s="133"/>
      <c r="D30" s="130"/>
      <c r="E30" s="131"/>
      <c r="F30" s="148" t="s">
        <v>29</v>
      </c>
      <c r="G30" s="149"/>
      <c r="H30" s="142">
        <f>(C21+C29+C37+H21+H29)-C13</f>
        <v>0</v>
      </c>
      <c r="I30" s="142">
        <f>D21+D29+D37+I21+I29</f>
        <v>0</v>
      </c>
      <c r="K30" s="5">
        <f>IF(K28=0,"",IF(K28&lt;$G$9,K28+1,IF(K28=$G$9,"")))</f>
        <v>44290</v>
      </c>
      <c r="L30" s="3" t="s">
        <v>13</v>
      </c>
    </row>
    <row r="31" spans="1:12" ht="18" customHeight="1" thickTop="1" x14ac:dyDescent="0.3">
      <c r="A31" s="26">
        <f t="shared" si="6"/>
        <v>44291</v>
      </c>
      <c r="B31" s="145" t="s">
        <v>14</v>
      </c>
      <c r="C31" s="135"/>
      <c r="D31" s="136"/>
      <c r="E31" s="30"/>
      <c r="F31" s="200" t="s">
        <v>32</v>
      </c>
      <c r="G31" s="201"/>
      <c r="H31" s="201"/>
      <c r="I31" s="202"/>
      <c r="K31" s="5">
        <f>IF(K30=0,"",IF(K30&lt;$G$9,K30+1,IF(K30=$G$9,"")))</f>
        <v>44291</v>
      </c>
      <c r="L31" s="3" t="s">
        <v>14</v>
      </c>
    </row>
    <row r="32" spans="1:12" ht="18" customHeight="1" x14ac:dyDescent="0.3">
      <c r="A32" s="26">
        <f t="shared" si="6"/>
        <v>44292</v>
      </c>
      <c r="B32" s="145" t="s">
        <v>15</v>
      </c>
      <c r="C32" s="135"/>
      <c r="D32" s="136"/>
      <c r="E32" s="30"/>
      <c r="F32" s="203"/>
      <c r="G32" s="204"/>
      <c r="H32" s="204"/>
      <c r="I32" s="205"/>
      <c r="K32" s="5">
        <f t="shared" ref="K32:K36" si="7">IF(K31=0,"",IF(K31&lt;$G$9,K31+1,IF(K31=$G$9,"")))</f>
        <v>44292</v>
      </c>
      <c r="L32" s="3" t="s">
        <v>15</v>
      </c>
    </row>
    <row r="33" spans="1:12" ht="18" customHeight="1" x14ac:dyDescent="0.3">
      <c r="A33" s="26" t="str">
        <f t="shared" si="6"/>
        <v/>
      </c>
      <c r="B33" s="145" t="s">
        <v>16</v>
      </c>
      <c r="C33" s="152"/>
      <c r="D33" s="136"/>
      <c r="E33" s="30"/>
      <c r="F33" s="203"/>
      <c r="G33" s="204"/>
      <c r="H33" s="204"/>
      <c r="I33" s="205"/>
      <c r="K33" s="5" t="str">
        <f t="shared" si="7"/>
        <v/>
      </c>
      <c r="L33" s="3" t="s">
        <v>16</v>
      </c>
    </row>
    <row r="34" spans="1:12" ht="18" customHeight="1" x14ac:dyDescent="0.3">
      <c r="A34" s="26" t="b">
        <f t="shared" si="6"/>
        <v>0</v>
      </c>
      <c r="B34" s="145" t="s">
        <v>17</v>
      </c>
      <c r="C34" s="152"/>
      <c r="D34" s="136"/>
      <c r="E34" s="30"/>
      <c r="F34" s="203"/>
      <c r="G34" s="204"/>
      <c r="H34" s="204"/>
      <c r="I34" s="205"/>
      <c r="K34" s="5" t="b">
        <f t="shared" si="7"/>
        <v>0</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O+SolSo/0sXxBrOKklkW0VP0XKMRr9BhSZnRXe5nNpz6Rw/7uvTZU4gfeUbS5d5BqVlL9X2CAfzDBfDNH6iaIQ==" saltValue="XW1iySOB/O6HE0Cp8cSu0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227" priority="34" operator="equal">
      <formula>FALSE</formula>
    </cfRule>
  </conditionalFormatting>
  <conditionalFormatting sqref="A14">
    <cfRule type="cellIs" dxfId="226" priority="38" operator="equal">
      <formula>FALSE</formula>
    </cfRule>
  </conditionalFormatting>
  <conditionalFormatting sqref="L29:L37 K13:K21 K29 K37 K45">
    <cfRule type="cellIs" dxfId="225" priority="37" operator="equal">
      <formula>FALSE</formula>
    </cfRule>
  </conditionalFormatting>
  <conditionalFormatting sqref="K21">
    <cfRule type="cellIs" dxfId="224" priority="36" operator="equal">
      <formula>FALSE</formula>
    </cfRule>
  </conditionalFormatting>
  <conditionalFormatting sqref="L21:L29">
    <cfRule type="cellIs" dxfId="223" priority="35" operator="equal">
      <formula>FALSE</formula>
    </cfRule>
  </conditionalFormatting>
  <conditionalFormatting sqref="K48:K52">
    <cfRule type="cellIs" dxfId="222" priority="22" operator="equal">
      <formula>FALSE</formula>
    </cfRule>
  </conditionalFormatting>
  <conditionalFormatting sqref="F30">
    <cfRule type="cellIs" dxfId="221" priority="3" operator="equal">
      <formula>FALSE</formula>
    </cfRule>
  </conditionalFormatting>
  <conditionalFormatting sqref="K31">
    <cfRule type="cellIs" dxfId="220" priority="29" operator="equal">
      <formula>FALSE</formula>
    </cfRule>
  </conditionalFormatting>
  <conditionalFormatting sqref="K47">
    <cfRule type="cellIs" dxfId="219" priority="23" operator="equal">
      <formula>FALSE</formula>
    </cfRule>
  </conditionalFormatting>
  <conditionalFormatting sqref="K38">
    <cfRule type="cellIs" dxfId="218" priority="27" operator="equal">
      <formula>FALSE</formula>
    </cfRule>
  </conditionalFormatting>
  <conditionalFormatting sqref="K39">
    <cfRule type="cellIs" dxfId="217" priority="26" operator="equal">
      <formula>FALSE</formula>
    </cfRule>
  </conditionalFormatting>
  <conditionalFormatting sqref="K40:K44">
    <cfRule type="cellIs" dxfId="216" priority="25" operator="equal">
      <formula>FALSE</formula>
    </cfRule>
  </conditionalFormatting>
  <conditionalFormatting sqref="K22">
    <cfRule type="cellIs" dxfId="215" priority="33" operator="equal">
      <formula>FALSE</formula>
    </cfRule>
  </conditionalFormatting>
  <conditionalFormatting sqref="K23">
    <cfRule type="cellIs" dxfId="214" priority="32" operator="equal">
      <formula>FALSE</formula>
    </cfRule>
  </conditionalFormatting>
  <conditionalFormatting sqref="K24:K28">
    <cfRule type="cellIs" dxfId="213" priority="31" operator="equal">
      <formula>FALSE</formula>
    </cfRule>
  </conditionalFormatting>
  <conditionalFormatting sqref="K30">
    <cfRule type="cellIs" dxfId="212" priority="30" operator="equal">
      <formula>FALSE</formula>
    </cfRule>
  </conditionalFormatting>
  <conditionalFormatting sqref="B30:B36">
    <cfRule type="cellIs" dxfId="211" priority="10" operator="equal">
      <formula>FALSE</formula>
    </cfRule>
  </conditionalFormatting>
  <conditionalFormatting sqref="K32:K36">
    <cfRule type="cellIs" dxfId="210" priority="28" operator="equal">
      <formula>FALSE</formula>
    </cfRule>
  </conditionalFormatting>
  <conditionalFormatting sqref="A22">
    <cfRule type="cellIs" dxfId="209" priority="8" operator="equal">
      <formula>FALSE</formula>
    </cfRule>
  </conditionalFormatting>
  <conditionalFormatting sqref="F22">
    <cfRule type="cellIs" dxfId="208" priority="6" operator="equal">
      <formula>FALSE</formula>
    </cfRule>
  </conditionalFormatting>
  <conditionalFormatting sqref="K46">
    <cfRule type="cellIs" dxfId="207" priority="24" operator="equal">
      <formula>FALSE</formula>
    </cfRule>
  </conditionalFormatting>
  <conditionalFormatting sqref="F30">
    <cfRule type="cellIs" dxfId="206" priority="4" operator="equal">
      <formula>FALSE</formula>
    </cfRule>
  </conditionalFormatting>
  <conditionalFormatting sqref="A14:A20">
    <cfRule type="containsText" dxfId="205" priority="21" operator="containsText" text="FALSE">
      <formula>NOT(ISERROR(SEARCH("FALSE",A14)))</formula>
    </cfRule>
  </conditionalFormatting>
  <conditionalFormatting sqref="F14">
    <cfRule type="cellIs" dxfId="204" priority="20" operator="equal">
      <formula>FALSE</formula>
    </cfRule>
  </conditionalFormatting>
  <conditionalFormatting sqref="F14:F20">
    <cfRule type="containsText" dxfId="203" priority="19" operator="containsText" text="FALSE">
      <formula>NOT(ISERROR(SEARCH("FALSE",F14)))</formula>
    </cfRule>
  </conditionalFormatting>
  <conditionalFormatting sqref="B28">
    <cfRule type="cellIs" dxfId="202" priority="17" operator="equal">
      <formula>FALSE</formula>
    </cfRule>
  </conditionalFormatting>
  <conditionalFormatting sqref="B22:B28">
    <cfRule type="cellIs" dxfId="201" priority="18" operator="equal">
      <formula>FALSE</formula>
    </cfRule>
  </conditionalFormatting>
  <conditionalFormatting sqref="A29">
    <cfRule type="cellIs" dxfId="200" priority="16" operator="equal">
      <formula>FALSE</formula>
    </cfRule>
  </conditionalFormatting>
  <conditionalFormatting sqref="F29">
    <cfRule type="cellIs" dxfId="199" priority="13" operator="equal">
      <formula>FALSE</formula>
    </cfRule>
  </conditionalFormatting>
  <conditionalFormatting sqref="G22:G28">
    <cfRule type="cellIs" dxfId="198" priority="15" operator="equal">
      <formula>FALSE</formula>
    </cfRule>
  </conditionalFormatting>
  <conditionalFormatting sqref="F29">
    <cfRule type="cellIs" dxfId="197" priority="14" operator="equal">
      <formula>FALSE</formula>
    </cfRule>
  </conditionalFormatting>
  <conditionalFormatting sqref="A30">
    <cfRule type="cellIs" dxfId="196" priority="12" operator="equal">
      <formula>FALSE</formula>
    </cfRule>
  </conditionalFormatting>
  <conditionalFormatting sqref="A30:A36">
    <cfRule type="containsText" dxfId="195" priority="11" operator="containsText" text="FALSE">
      <formula>NOT(ISERROR(SEARCH("FALSE",A30)))</formula>
    </cfRule>
  </conditionalFormatting>
  <conditionalFormatting sqref="B36">
    <cfRule type="cellIs" dxfId="194" priority="9" operator="equal">
      <formula>FALSE</formula>
    </cfRule>
  </conditionalFormatting>
  <conditionalFormatting sqref="A22:A28">
    <cfRule type="containsText" dxfId="193" priority="7" operator="containsText" text="FALSE">
      <formula>NOT(ISERROR(SEARCH("FALSE",A22)))</formula>
    </cfRule>
  </conditionalFormatting>
  <conditionalFormatting sqref="F22:F28">
    <cfRule type="containsText" dxfId="192" priority="5" operator="containsText" text="FALSE">
      <formula>NOT(ISERROR(SEARCH("FALSE",F22)))</formula>
    </cfRule>
  </conditionalFormatting>
  <conditionalFormatting sqref="B8:D8">
    <cfRule type="cellIs" dxfId="191" priority="2" operator="equal">
      <formula>0</formula>
    </cfRule>
  </conditionalFormatting>
  <conditionalFormatting sqref="B9:D10">
    <cfRule type="cellIs" dxfId="19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B8 J8" xr:uid="{00000000-0002-0000-1400-000002000000}"/>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53"/>
  <sheetViews>
    <sheetView showGridLines="0" zoomScale="98" zoomScaleNormal="98" workbookViewId="0">
      <pane ySplit="13" topLeftCell="A14" activePane="bottomLeft" state="frozen"/>
      <selection pane="bottomLeft" activeCell="C17" sqref="C17"/>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Schedule'!$K$33</f>
        <v>44293</v>
      </c>
      <c r="H8" s="194"/>
      <c r="I8" s="194"/>
      <c r="J8" s="37"/>
      <c r="K8" s="12" t="str">
        <f>TEXT(G8,"dddd")</f>
        <v>Wednesday</v>
      </c>
    </row>
    <row r="9" spans="1:12" ht="18" customHeight="1" thickBot="1" x14ac:dyDescent="0.35">
      <c r="A9" s="33" t="s">
        <v>5</v>
      </c>
      <c r="B9" s="199">
        <f>'June 22, 2020 - July 6, 2020'!$B$9</f>
        <v>0</v>
      </c>
      <c r="C9" s="199"/>
      <c r="D9" s="199"/>
      <c r="E9" s="4"/>
      <c r="F9" s="33" t="s">
        <v>6</v>
      </c>
      <c r="G9" s="189">
        <f>'Payroll Schedule'!$L$33</f>
        <v>44307</v>
      </c>
      <c r="H9" s="189"/>
      <c r="I9" s="189"/>
      <c r="J9" s="38"/>
    </row>
    <row r="10" spans="1:12" ht="18" customHeight="1" thickBot="1" x14ac:dyDescent="0.35">
      <c r="A10" s="33" t="s">
        <v>7</v>
      </c>
      <c r="B10" s="199">
        <f>'June 22, 2020 - July 6, 2020'!$B$10</f>
        <v>0</v>
      </c>
      <c r="C10" s="199"/>
      <c r="D10" s="199"/>
      <c r="E10" s="4"/>
      <c r="F10" s="33" t="s">
        <v>8</v>
      </c>
      <c r="G10" s="190">
        <f>'Payroll Schedule'!$B$33</f>
        <v>8</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'March 23, 2021 - April 6,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71"/>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3">
      <c r="A17" s="26">
        <f t="shared" si="0"/>
        <v>44293</v>
      </c>
      <c r="B17" s="134" t="s">
        <v>16</v>
      </c>
      <c r="C17" s="169"/>
      <c r="D17" s="136"/>
      <c r="E17" s="131"/>
      <c r="F17" s="26" t="b">
        <f t="shared" si="1"/>
        <v>0</v>
      </c>
      <c r="G17" s="134" t="s">
        <v>16</v>
      </c>
      <c r="H17" s="136"/>
      <c r="I17" s="136"/>
      <c r="K17" s="5">
        <f t="shared" si="2"/>
        <v>44293</v>
      </c>
      <c r="L17" s="3" t="s">
        <v>16</v>
      </c>
    </row>
    <row r="18" spans="1:12" ht="18" customHeight="1" x14ac:dyDescent="0.3">
      <c r="A18" s="26">
        <f t="shared" si="0"/>
        <v>44294</v>
      </c>
      <c r="B18" s="134" t="s">
        <v>17</v>
      </c>
      <c r="C18" s="169"/>
      <c r="D18" s="136"/>
      <c r="E18" s="131"/>
      <c r="F18" s="26" t="b">
        <f t="shared" si="1"/>
        <v>0</v>
      </c>
      <c r="G18" s="134" t="s">
        <v>17</v>
      </c>
      <c r="H18" s="136"/>
      <c r="I18" s="136"/>
      <c r="K18" s="5">
        <f t="shared" si="2"/>
        <v>44294</v>
      </c>
      <c r="L18" s="3" t="s">
        <v>17</v>
      </c>
    </row>
    <row r="19" spans="1:12" ht="18" customHeight="1" x14ac:dyDescent="0.3">
      <c r="A19" s="26">
        <f t="shared" si="0"/>
        <v>44295</v>
      </c>
      <c r="B19" s="134" t="s">
        <v>18</v>
      </c>
      <c r="C19" s="135"/>
      <c r="D19" s="136"/>
      <c r="E19" s="131"/>
      <c r="F19" s="26" t="b">
        <f t="shared" si="1"/>
        <v>0</v>
      </c>
      <c r="G19" s="134" t="s">
        <v>18</v>
      </c>
      <c r="H19" s="136"/>
      <c r="I19" s="136"/>
      <c r="K19" s="5">
        <f t="shared" si="2"/>
        <v>44295</v>
      </c>
      <c r="L19" s="3" t="s">
        <v>18</v>
      </c>
    </row>
    <row r="20" spans="1:12" ht="18" customHeight="1" thickBot="1" x14ac:dyDescent="0.35">
      <c r="A20" s="27">
        <f t="shared" si="0"/>
        <v>44296</v>
      </c>
      <c r="B20" s="137" t="s">
        <v>19</v>
      </c>
      <c r="C20" s="138"/>
      <c r="D20" s="139"/>
      <c r="E20" s="131"/>
      <c r="F20" s="27" t="b">
        <f t="shared" si="1"/>
        <v>0</v>
      </c>
      <c r="G20" s="137" t="s">
        <v>19</v>
      </c>
      <c r="H20" s="139"/>
      <c r="I20" s="139"/>
      <c r="K20" s="5">
        <f t="shared" si="2"/>
        <v>44296</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44297</v>
      </c>
      <c r="B22" s="144" t="s">
        <v>13</v>
      </c>
      <c r="C22" s="133"/>
      <c r="D22" s="130"/>
      <c r="E22" s="131"/>
      <c r="F22" s="128" t="b">
        <f t="shared" ref="F22:F28" si="4">K46</f>
        <v>0</v>
      </c>
      <c r="G22" s="144" t="s">
        <v>13</v>
      </c>
      <c r="H22" s="130"/>
      <c r="I22" s="130"/>
      <c r="K22" s="5">
        <f>IF(K20=0,"",IF(K20&lt;$G$9,K20+1,IF(K20=$G$9,"")))</f>
        <v>44297</v>
      </c>
      <c r="L22" s="3" t="s">
        <v>13</v>
      </c>
    </row>
    <row r="23" spans="1:12" ht="18" customHeight="1" x14ac:dyDescent="0.3">
      <c r="A23" s="26">
        <f t="shared" si="3"/>
        <v>44298</v>
      </c>
      <c r="B23" s="145" t="s">
        <v>14</v>
      </c>
      <c r="C23" s="135"/>
      <c r="D23" s="136"/>
      <c r="E23" s="131"/>
      <c r="F23" s="26" t="b">
        <f t="shared" si="4"/>
        <v>0</v>
      </c>
      <c r="G23" s="145" t="s">
        <v>14</v>
      </c>
      <c r="H23" s="136"/>
      <c r="I23" s="136"/>
      <c r="K23" s="5">
        <f>IF(K22=0,"",IF(K22&lt;$G$9,K22+1,IF(K22=$G$9,"")))</f>
        <v>44298</v>
      </c>
      <c r="L23" s="3" t="s">
        <v>14</v>
      </c>
    </row>
    <row r="24" spans="1:12" ht="18" customHeight="1" x14ac:dyDescent="0.3">
      <c r="A24" s="26">
        <f t="shared" si="3"/>
        <v>44299</v>
      </c>
      <c r="B24" s="145" t="s">
        <v>15</v>
      </c>
      <c r="C24" s="135"/>
      <c r="D24" s="136"/>
      <c r="E24" s="131"/>
      <c r="F24" s="26" t="b">
        <f t="shared" si="4"/>
        <v>0</v>
      </c>
      <c r="G24" s="145" t="s">
        <v>15</v>
      </c>
      <c r="H24" s="136"/>
      <c r="I24" s="136"/>
      <c r="K24" s="5">
        <f t="shared" ref="K24:K28" si="5">IF(K23=0,"",IF(K23&lt;$G$9,K23+1,IF(K23=$G$9,"")))</f>
        <v>44299</v>
      </c>
      <c r="L24" s="3" t="s">
        <v>15</v>
      </c>
    </row>
    <row r="25" spans="1:12" ht="18" customHeight="1" x14ac:dyDescent="0.3">
      <c r="A25" s="26">
        <f t="shared" si="3"/>
        <v>44300</v>
      </c>
      <c r="B25" s="145" t="s">
        <v>16</v>
      </c>
      <c r="C25" s="135"/>
      <c r="D25" s="136"/>
      <c r="E25" s="131"/>
      <c r="F25" s="26" t="b">
        <f t="shared" si="4"/>
        <v>0</v>
      </c>
      <c r="G25" s="145" t="s">
        <v>16</v>
      </c>
      <c r="H25" s="136"/>
      <c r="I25" s="136"/>
      <c r="K25" s="5">
        <f t="shared" si="5"/>
        <v>44300</v>
      </c>
      <c r="L25" s="3" t="s">
        <v>16</v>
      </c>
    </row>
    <row r="26" spans="1:12" ht="18" customHeight="1" x14ac:dyDescent="0.3">
      <c r="A26" s="26">
        <f t="shared" si="3"/>
        <v>44301</v>
      </c>
      <c r="B26" s="145" t="s">
        <v>17</v>
      </c>
      <c r="C26" s="135"/>
      <c r="D26" s="136"/>
      <c r="E26" s="131"/>
      <c r="F26" s="26" t="b">
        <f t="shared" si="4"/>
        <v>0</v>
      </c>
      <c r="G26" s="145" t="s">
        <v>17</v>
      </c>
      <c r="H26" s="136"/>
      <c r="I26" s="136"/>
      <c r="K26" s="5">
        <f t="shared" si="5"/>
        <v>44301</v>
      </c>
      <c r="L26" s="3" t="s">
        <v>17</v>
      </c>
    </row>
    <row r="27" spans="1:12" ht="18" customHeight="1" x14ac:dyDescent="0.3">
      <c r="A27" s="26">
        <f t="shared" si="3"/>
        <v>44302</v>
      </c>
      <c r="B27" s="145" t="s">
        <v>18</v>
      </c>
      <c r="C27" s="135"/>
      <c r="D27" s="136"/>
      <c r="E27" s="131"/>
      <c r="F27" s="26" t="b">
        <f t="shared" si="4"/>
        <v>0</v>
      </c>
      <c r="G27" s="145" t="s">
        <v>18</v>
      </c>
      <c r="H27" s="136"/>
      <c r="I27" s="136"/>
      <c r="K27" s="5">
        <f t="shared" si="5"/>
        <v>44302</v>
      </c>
      <c r="L27" s="3" t="s">
        <v>18</v>
      </c>
    </row>
    <row r="28" spans="1:12" ht="18" customHeight="1" thickBot="1" x14ac:dyDescent="0.35">
      <c r="A28" s="27">
        <f t="shared" si="3"/>
        <v>44303</v>
      </c>
      <c r="B28" s="146" t="s">
        <v>19</v>
      </c>
      <c r="C28" s="138"/>
      <c r="D28" s="139"/>
      <c r="E28" s="131"/>
      <c r="F28" s="27" t="b">
        <f t="shared" si="4"/>
        <v>0</v>
      </c>
      <c r="G28" s="146" t="s">
        <v>19</v>
      </c>
      <c r="H28" s="139"/>
      <c r="I28" s="139"/>
      <c r="K28" s="5">
        <f t="shared" si="5"/>
        <v>44303</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44304</v>
      </c>
      <c r="B30" s="144" t="s">
        <v>13</v>
      </c>
      <c r="C30" s="133"/>
      <c r="D30" s="130"/>
      <c r="E30" s="30"/>
      <c r="F30" s="15" t="s">
        <v>29</v>
      </c>
      <c r="G30" s="29"/>
      <c r="H30" s="31">
        <f>(C21+C29+C37+H21+H29)-C13</f>
        <v>0</v>
      </c>
      <c r="I30" s="31">
        <f>D21+D29+D37+I21+I29</f>
        <v>0</v>
      </c>
      <c r="K30" s="5">
        <f>IF(K28=0,"",IF(K28&lt;$G$9,K28+1,IF(K28=$G$9,"")))</f>
        <v>44304</v>
      </c>
      <c r="L30" s="3" t="s">
        <v>13</v>
      </c>
    </row>
    <row r="31" spans="1:12" ht="18" customHeight="1" thickTop="1" x14ac:dyDescent="0.3">
      <c r="A31" s="26">
        <f t="shared" si="6"/>
        <v>44305</v>
      </c>
      <c r="B31" s="145" t="s">
        <v>14</v>
      </c>
      <c r="C31" s="135"/>
      <c r="D31" s="136"/>
      <c r="E31" s="30"/>
      <c r="F31" s="200" t="s">
        <v>32</v>
      </c>
      <c r="G31" s="201"/>
      <c r="H31" s="201"/>
      <c r="I31" s="202"/>
      <c r="K31" s="5">
        <f>IF(K30=0,"",IF(K30&lt;$G$9,K30+1,IF(K30=$G$9,"")))</f>
        <v>44305</v>
      </c>
      <c r="L31" s="3" t="s">
        <v>14</v>
      </c>
    </row>
    <row r="32" spans="1:12" ht="18" customHeight="1" x14ac:dyDescent="0.3">
      <c r="A32" s="26">
        <f t="shared" si="6"/>
        <v>44306</v>
      </c>
      <c r="B32" s="145" t="s">
        <v>15</v>
      </c>
      <c r="C32" s="135"/>
      <c r="D32" s="136"/>
      <c r="E32" s="30"/>
      <c r="F32" s="203"/>
      <c r="G32" s="204"/>
      <c r="H32" s="204"/>
      <c r="I32" s="205"/>
      <c r="K32" s="5">
        <f t="shared" ref="K32:K36" si="7">IF(K31=0,"",IF(K31&lt;$G$9,K31+1,IF(K31=$G$9,"")))</f>
        <v>44306</v>
      </c>
      <c r="L32" s="3" t="s">
        <v>15</v>
      </c>
    </row>
    <row r="33" spans="1:12" ht="18" customHeight="1" x14ac:dyDescent="0.3">
      <c r="A33" s="26">
        <f t="shared" si="6"/>
        <v>44307</v>
      </c>
      <c r="B33" s="145" t="s">
        <v>16</v>
      </c>
      <c r="C33" s="135"/>
      <c r="D33" s="136"/>
      <c r="E33" s="30"/>
      <c r="F33" s="203"/>
      <c r="G33" s="204"/>
      <c r="H33" s="204"/>
      <c r="I33" s="205"/>
      <c r="K33" s="5">
        <f t="shared" si="7"/>
        <v>44307</v>
      </c>
      <c r="L33" s="3" t="s">
        <v>16</v>
      </c>
    </row>
    <row r="34" spans="1:12" ht="18" customHeight="1" x14ac:dyDescent="0.3">
      <c r="A34" s="26" t="str">
        <f t="shared" si="6"/>
        <v/>
      </c>
      <c r="B34" s="145" t="s">
        <v>17</v>
      </c>
      <c r="C34" s="152"/>
      <c r="D34" s="136"/>
      <c r="E34" s="30"/>
      <c r="F34" s="203"/>
      <c r="G34" s="204"/>
      <c r="H34" s="204"/>
      <c r="I34" s="205"/>
      <c r="K34" s="5" t="str">
        <f t="shared" si="7"/>
        <v/>
      </c>
      <c r="L34" s="3" t="s">
        <v>17</v>
      </c>
    </row>
    <row r="35" spans="1:12" ht="18" customHeight="1" x14ac:dyDescent="0.3">
      <c r="A35" s="26" t="b">
        <f t="shared" si="6"/>
        <v>0</v>
      </c>
      <c r="B35" s="145" t="s">
        <v>18</v>
      </c>
      <c r="C35" s="152"/>
      <c r="D35" s="136"/>
      <c r="E35" s="30"/>
      <c r="F35" s="203"/>
      <c r="G35" s="204"/>
      <c r="H35" s="204"/>
      <c r="I35" s="205"/>
      <c r="K35" s="5" t="b">
        <f t="shared" si="7"/>
        <v>0</v>
      </c>
      <c r="L35" s="3" t="s">
        <v>18</v>
      </c>
    </row>
    <row r="36" spans="1:12" ht="18" customHeight="1" thickBot="1" x14ac:dyDescent="0.35">
      <c r="A36" s="27" t="b">
        <f t="shared" si="6"/>
        <v>0</v>
      </c>
      <c r="B36" s="146" t="s">
        <v>19</v>
      </c>
      <c r="C36" s="153"/>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qp2OKHPLP7tLXv8wWOMjGjFtEeabqjDvNZHRdT/X58EZaHEf6cCIVTvlZI6Vg4SlWoCHv6S0FlXXpyIEwMu0rw==" saltValue="KLLvVM5wAEWXojep6oJmm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189" priority="34" operator="equal">
      <formula>FALSE</formula>
    </cfRule>
  </conditionalFormatting>
  <conditionalFormatting sqref="A14">
    <cfRule type="cellIs" dxfId="188" priority="38" operator="equal">
      <formula>FALSE</formula>
    </cfRule>
  </conditionalFormatting>
  <conditionalFormatting sqref="L29:L37 K13:K21 K29 K37 K45">
    <cfRule type="cellIs" dxfId="187" priority="37" operator="equal">
      <formula>FALSE</formula>
    </cfRule>
  </conditionalFormatting>
  <conditionalFormatting sqref="K21">
    <cfRule type="cellIs" dxfId="186" priority="36" operator="equal">
      <formula>FALSE</formula>
    </cfRule>
  </conditionalFormatting>
  <conditionalFormatting sqref="L21:L29">
    <cfRule type="cellIs" dxfId="185" priority="35" operator="equal">
      <formula>FALSE</formula>
    </cfRule>
  </conditionalFormatting>
  <conditionalFormatting sqref="K48:K52">
    <cfRule type="cellIs" dxfId="184" priority="22" operator="equal">
      <formula>FALSE</formula>
    </cfRule>
  </conditionalFormatting>
  <conditionalFormatting sqref="F30">
    <cfRule type="cellIs" dxfId="183" priority="3" operator="equal">
      <formula>FALSE</formula>
    </cfRule>
  </conditionalFormatting>
  <conditionalFormatting sqref="K31">
    <cfRule type="cellIs" dxfId="182" priority="29" operator="equal">
      <formula>FALSE</formula>
    </cfRule>
  </conditionalFormatting>
  <conditionalFormatting sqref="K47">
    <cfRule type="cellIs" dxfId="181" priority="23" operator="equal">
      <formula>FALSE</formula>
    </cfRule>
  </conditionalFormatting>
  <conditionalFormatting sqref="K38">
    <cfRule type="cellIs" dxfId="180" priority="27" operator="equal">
      <formula>FALSE</formula>
    </cfRule>
  </conditionalFormatting>
  <conditionalFormatting sqref="K39">
    <cfRule type="cellIs" dxfId="179" priority="26" operator="equal">
      <formula>FALSE</formula>
    </cfRule>
  </conditionalFormatting>
  <conditionalFormatting sqref="K40:K44">
    <cfRule type="cellIs" dxfId="178" priority="25" operator="equal">
      <formula>FALSE</formula>
    </cfRule>
  </conditionalFormatting>
  <conditionalFormatting sqref="K22">
    <cfRule type="cellIs" dxfId="177" priority="33" operator="equal">
      <formula>FALSE</formula>
    </cfRule>
  </conditionalFormatting>
  <conditionalFormatting sqref="K23">
    <cfRule type="cellIs" dxfId="176" priority="32" operator="equal">
      <formula>FALSE</formula>
    </cfRule>
  </conditionalFormatting>
  <conditionalFormatting sqref="K24:K28">
    <cfRule type="cellIs" dxfId="175" priority="31" operator="equal">
      <formula>FALSE</formula>
    </cfRule>
  </conditionalFormatting>
  <conditionalFormatting sqref="K30">
    <cfRule type="cellIs" dxfId="174" priority="30" operator="equal">
      <formula>FALSE</formula>
    </cfRule>
  </conditionalFormatting>
  <conditionalFormatting sqref="B30:B36">
    <cfRule type="cellIs" dxfId="173" priority="10" operator="equal">
      <formula>FALSE</formula>
    </cfRule>
  </conditionalFormatting>
  <conditionalFormatting sqref="K32:K36">
    <cfRule type="cellIs" dxfId="172" priority="28" operator="equal">
      <formula>FALSE</formula>
    </cfRule>
  </conditionalFormatting>
  <conditionalFormatting sqref="A22">
    <cfRule type="cellIs" dxfId="171" priority="8" operator="equal">
      <formula>FALSE</formula>
    </cfRule>
  </conditionalFormatting>
  <conditionalFormatting sqref="F22">
    <cfRule type="cellIs" dxfId="170" priority="6" operator="equal">
      <formula>FALSE</formula>
    </cfRule>
  </conditionalFormatting>
  <conditionalFormatting sqref="K46">
    <cfRule type="cellIs" dxfId="169" priority="24" operator="equal">
      <formula>FALSE</formula>
    </cfRule>
  </conditionalFormatting>
  <conditionalFormatting sqref="F30">
    <cfRule type="cellIs" dxfId="168" priority="4" operator="equal">
      <formula>FALSE</formula>
    </cfRule>
  </conditionalFormatting>
  <conditionalFormatting sqref="A14:A20">
    <cfRule type="containsText" dxfId="167" priority="21" operator="containsText" text="FALSE">
      <formula>NOT(ISERROR(SEARCH("FALSE",A14)))</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B28">
    <cfRule type="cellIs" dxfId="164" priority="17" operator="equal">
      <formula>FALSE</formula>
    </cfRule>
  </conditionalFormatting>
  <conditionalFormatting sqref="B22:B28">
    <cfRule type="cellIs" dxfId="163" priority="18" operator="equal">
      <formula>FALSE</formula>
    </cfRule>
  </conditionalFormatting>
  <conditionalFormatting sqref="A29">
    <cfRule type="cellIs" dxfId="162" priority="16" operator="equal">
      <formula>FALSE</formula>
    </cfRule>
  </conditionalFormatting>
  <conditionalFormatting sqref="F29">
    <cfRule type="cellIs" dxfId="161" priority="13" operator="equal">
      <formula>FALSE</formula>
    </cfRule>
  </conditionalFormatting>
  <conditionalFormatting sqref="G22:G28">
    <cfRule type="cellIs" dxfId="160" priority="15" operator="equal">
      <formula>FALSE</formula>
    </cfRule>
  </conditionalFormatting>
  <conditionalFormatting sqref="F29">
    <cfRule type="cellIs" dxfId="159" priority="14" operator="equal">
      <formula>FALSE</formula>
    </cfRule>
  </conditionalFormatting>
  <conditionalFormatting sqref="A30">
    <cfRule type="cellIs" dxfId="158" priority="12" operator="equal">
      <formula>FALSE</formula>
    </cfRule>
  </conditionalFormatting>
  <conditionalFormatting sqref="A30:A36">
    <cfRule type="containsText" dxfId="157" priority="11" operator="containsText" text="FALSE">
      <formula>NOT(ISERROR(SEARCH("FALSE",A30)))</formula>
    </cfRule>
  </conditionalFormatting>
  <conditionalFormatting sqref="B36">
    <cfRule type="cellIs" dxfId="156" priority="9" operator="equal">
      <formula>FALSE</formula>
    </cfRule>
  </conditionalFormatting>
  <conditionalFormatting sqref="A22:A28">
    <cfRule type="containsText" dxfId="155" priority="7" operator="containsText" text="FALSE">
      <formula>NOT(ISERROR(SEARCH("FALSE",A22)))</formula>
    </cfRule>
  </conditionalFormatting>
  <conditionalFormatting sqref="F22:F28">
    <cfRule type="containsText" dxfId="154" priority="5" operator="containsText" text="FALSE">
      <formula>NOT(ISERROR(SEARCH("FALSE",F22)))</formula>
    </cfRule>
  </conditionalFormatting>
  <conditionalFormatting sqref="B8:D8">
    <cfRule type="cellIs" dxfId="153" priority="2" operator="equal">
      <formula>0</formula>
    </cfRule>
  </conditionalFormatting>
  <conditionalFormatting sqref="B9:D10">
    <cfRule type="cellIs" dxfId="152"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53"/>
  <sheetViews>
    <sheetView showGridLines="0" zoomScale="98" zoomScaleNormal="98" workbookViewId="0">
      <pane ySplit="13" topLeftCell="A14"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Schedule'!$K$35</f>
        <v>44308</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Schedule'!$L$35</f>
        <v>44321</v>
      </c>
      <c r="H9" s="189"/>
      <c r="I9" s="189"/>
      <c r="J9" s="38"/>
    </row>
    <row r="10" spans="1:12" ht="18" customHeight="1" thickBot="1" x14ac:dyDescent="0.35">
      <c r="A10" s="33" t="s">
        <v>7</v>
      </c>
      <c r="B10" s="199">
        <f>'June 22, 2020 - July 6, 2020'!$B$10</f>
        <v>0</v>
      </c>
      <c r="C10" s="199"/>
      <c r="D10" s="199"/>
      <c r="E10" s="4"/>
      <c r="F10" s="33" t="s">
        <v>8</v>
      </c>
      <c r="G10" s="190">
        <f>'Payroll Schedule'!$B$35</f>
        <v>9</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'April 7, 2021 - April 21,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52"/>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44308</v>
      </c>
      <c r="B18" s="134" t="s">
        <v>17</v>
      </c>
      <c r="C18" s="135"/>
      <c r="D18" s="136"/>
      <c r="E18" s="131"/>
      <c r="F18" s="26" t="b">
        <f t="shared" si="1"/>
        <v>0</v>
      </c>
      <c r="G18" s="134" t="s">
        <v>17</v>
      </c>
      <c r="H18" s="136"/>
      <c r="I18" s="136"/>
      <c r="K18" s="5">
        <f t="shared" si="2"/>
        <v>44308</v>
      </c>
      <c r="L18" s="3" t="s">
        <v>17</v>
      </c>
    </row>
    <row r="19" spans="1:12" ht="18" customHeight="1" x14ac:dyDescent="0.3">
      <c r="A19" s="26">
        <f t="shared" si="0"/>
        <v>44309</v>
      </c>
      <c r="B19" s="134" t="s">
        <v>18</v>
      </c>
      <c r="C19" s="135"/>
      <c r="D19" s="136"/>
      <c r="E19" s="131"/>
      <c r="F19" s="26" t="b">
        <f t="shared" si="1"/>
        <v>0</v>
      </c>
      <c r="G19" s="134" t="s">
        <v>18</v>
      </c>
      <c r="H19" s="136"/>
      <c r="I19" s="136"/>
      <c r="K19" s="5">
        <f t="shared" si="2"/>
        <v>44309</v>
      </c>
      <c r="L19" s="3" t="s">
        <v>18</v>
      </c>
    </row>
    <row r="20" spans="1:12" ht="18" customHeight="1" thickBot="1" x14ac:dyDescent="0.35">
      <c r="A20" s="27">
        <f t="shared" si="0"/>
        <v>44310</v>
      </c>
      <c r="B20" s="137" t="s">
        <v>19</v>
      </c>
      <c r="C20" s="138"/>
      <c r="D20" s="139"/>
      <c r="E20" s="131"/>
      <c r="F20" s="27" t="b">
        <f t="shared" si="1"/>
        <v>0</v>
      </c>
      <c r="G20" s="137" t="s">
        <v>19</v>
      </c>
      <c r="H20" s="139"/>
      <c r="I20" s="139"/>
      <c r="K20" s="5">
        <f t="shared" si="2"/>
        <v>44310</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44311</v>
      </c>
      <c r="B22" s="144" t="s">
        <v>13</v>
      </c>
      <c r="C22" s="133"/>
      <c r="D22" s="130"/>
      <c r="E22" s="131"/>
      <c r="F22" s="128" t="b">
        <f t="shared" ref="F22:F28" si="4">K46</f>
        <v>0</v>
      </c>
      <c r="G22" s="144" t="s">
        <v>13</v>
      </c>
      <c r="H22" s="130"/>
      <c r="I22" s="130"/>
      <c r="K22" s="5">
        <f>IF(K20=0,"",IF(K20&lt;$G$9,K20+1,IF(K20=$G$9,"")))</f>
        <v>44311</v>
      </c>
      <c r="L22" s="3" t="s">
        <v>13</v>
      </c>
    </row>
    <row r="23" spans="1:12" ht="18" customHeight="1" x14ac:dyDescent="0.3">
      <c r="A23" s="26">
        <f t="shared" si="3"/>
        <v>44312</v>
      </c>
      <c r="B23" s="145" t="s">
        <v>14</v>
      </c>
      <c r="C23" s="135"/>
      <c r="D23" s="136"/>
      <c r="E23" s="131"/>
      <c r="F23" s="26" t="b">
        <f t="shared" si="4"/>
        <v>0</v>
      </c>
      <c r="G23" s="145" t="s">
        <v>14</v>
      </c>
      <c r="H23" s="136"/>
      <c r="I23" s="136"/>
      <c r="K23" s="5">
        <f>IF(K22=0,"",IF(K22&lt;$G$9,K22+1,IF(K22=$G$9,"")))</f>
        <v>44312</v>
      </c>
      <c r="L23" s="3" t="s">
        <v>14</v>
      </c>
    </row>
    <row r="24" spans="1:12" ht="18" customHeight="1" x14ac:dyDescent="0.3">
      <c r="A24" s="26">
        <f t="shared" si="3"/>
        <v>44313</v>
      </c>
      <c r="B24" s="145" t="s">
        <v>15</v>
      </c>
      <c r="C24" s="135"/>
      <c r="D24" s="136"/>
      <c r="E24" s="131"/>
      <c r="F24" s="26" t="b">
        <f t="shared" si="4"/>
        <v>0</v>
      </c>
      <c r="G24" s="145" t="s">
        <v>15</v>
      </c>
      <c r="H24" s="136"/>
      <c r="I24" s="136"/>
      <c r="K24" s="5">
        <f t="shared" ref="K24:K28" si="5">IF(K23=0,"",IF(K23&lt;$G$9,K23+1,IF(K23=$G$9,"")))</f>
        <v>44313</v>
      </c>
      <c r="L24" s="3" t="s">
        <v>15</v>
      </c>
    </row>
    <row r="25" spans="1:12" ht="18" customHeight="1" x14ac:dyDescent="0.3">
      <c r="A25" s="26">
        <f t="shared" si="3"/>
        <v>44314</v>
      </c>
      <c r="B25" s="145" t="s">
        <v>16</v>
      </c>
      <c r="C25" s="135"/>
      <c r="D25" s="136"/>
      <c r="E25" s="131"/>
      <c r="F25" s="26" t="b">
        <f t="shared" si="4"/>
        <v>0</v>
      </c>
      <c r="G25" s="145" t="s">
        <v>16</v>
      </c>
      <c r="H25" s="136"/>
      <c r="I25" s="136"/>
      <c r="K25" s="5">
        <f t="shared" si="5"/>
        <v>44314</v>
      </c>
      <c r="L25" s="3" t="s">
        <v>16</v>
      </c>
    </row>
    <row r="26" spans="1:12" ht="18" customHeight="1" x14ac:dyDescent="0.3">
      <c r="A26" s="26">
        <f t="shared" si="3"/>
        <v>44315</v>
      </c>
      <c r="B26" s="145" t="s">
        <v>17</v>
      </c>
      <c r="C26" s="135"/>
      <c r="D26" s="136"/>
      <c r="E26" s="131"/>
      <c r="F26" s="26" t="b">
        <f t="shared" si="4"/>
        <v>0</v>
      </c>
      <c r="G26" s="145" t="s">
        <v>17</v>
      </c>
      <c r="H26" s="136"/>
      <c r="I26" s="136"/>
      <c r="K26" s="5">
        <f t="shared" si="5"/>
        <v>44315</v>
      </c>
      <c r="L26" s="3" t="s">
        <v>17</v>
      </c>
    </row>
    <row r="27" spans="1:12" ht="18" customHeight="1" x14ac:dyDescent="0.3">
      <c r="A27" s="26">
        <f t="shared" si="3"/>
        <v>44316</v>
      </c>
      <c r="B27" s="145" t="s">
        <v>18</v>
      </c>
      <c r="C27" s="135"/>
      <c r="D27" s="136"/>
      <c r="E27" s="131"/>
      <c r="F27" s="26" t="b">
        <f t="shared" si="4"/>
        <v>0</v>
      </c>
      <c r="G27" s="145" t="s">
        <v>18</v>
      </c>
      <c r="H27" s="136"/>
      <c r="I27" s="136"/>
      <c r="K27" s="5">
        <f t="shared" si="5"/>
        <v>44316</v>
      </c>
      <c r="L27" s="3" t="s">
        <v>18</v>
      </c>
    </row>
    <row r="28" spans="1:12" ht="18" customHeight="1" thickBot="1" x14ac:dyDescent="0.35">
      <c r="A28" s="27">
        <f t="shared" si="3"/>
        <v>44317</v>
      </c>
      <c r="B28" s="146" t="s">
        <v>19</v>
      </c>
      <c r="C28" s="138"/>
      <c r="D28" s="139"/>
      <c r="E28" s="131"/>
      <c r="F28" s="27" t="b">
        <f t="shared" si="4"/>
        <v>0</v>
      </c>
      <c r="G28" s="146" t="s">
        <v>19</v>
      </c>
      <c r="H28" s="139"/>
      <c r="I28" s="139"/>
      <c r="K28" s="5">
        <f t="shared" si="5"/>
        <v>44317</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44318</v>
      </c>
      <c r="B30" s="144" t="s">
        <v>13</v>
      </c>
      <c r="C30" s="133"/>
      <c r="D30" s="130"/>
      <c r="E30" s="30"/>
      <c r="F30" s="15" t="s">
        <v>29</v>
      </c>
      <c r="G30" s="29"/>
      <c r="H30" s="31">
        <f>(C21+C29+C37+H21+H29)-C13</f>
        <v>0</v>
      </c>
      <c r="I30" s="31">
        <f>D21+D29+D37+I21+I29</f>
        <v>0</v>
      </c>
      <c r="K30" s="5">
        <f>IF(K28=0,"",IF(K28&lt;$G$9,K28+1,IF(K28=$G$9,"")))</f>
        <v>44318</v>
      </c>
      <c r="L30" s="3" t="s">
        <v>13</v>
      </c>
    </row>
    <row r="31" spans="1:12" ht="18" customHeight="1" thickTop="1" x14ac:dyDescent="0.3">
      <c r="A31" s="26">
        <f t="shared" si="6"/>
        <v>44319</v>
      </c>
      <c r="B31" s="145" t="s">
        <v>14</v>
      </c>
      <c r="C31" s="135"/>
      <c r="D31" s="136"/>
      <c r="E31" s="30"/>
      <c r="F31" s="200" t="s">
        <v>32</v>
      </c>
      <c r="G31" s="201"/>
      <c r="H31" s="201"/>
      <c r="I31" s="202"/>
      <c r="K31" s="5">
        <f>IF(K30=0,"",IF(K30&lt;$G$9,K30+1,IF(K30=$G$9,"")))</f>
        <v>44319</v>
      </c>
      <c r="L31" s="3" t="s">
        <v>14</v>
      </c>
    </row>
    <row r="32" spans="1:12" ht="18" customHeight="1" x14ac:dyDescent="0.3">
      <c r="A32" s="26">
        <f t="shared" si="6"/>
        <v>44320</v>
      </c>
      <c r="B32" s="145" t="s">
        <v>15</v>
      </c>
      <c r="C32" s="169"/>
      <c r="D32" s="136"/>
      <c r="E32" s="30"/>
      <c r="F32" s="203"/>
      <c r="G32" s="204"/>
      <c r="H32" s="204"/>
      <c r="I32" s="205"/>
      <c r="K32" s="5">
        <f t="shared" ref="K32:K36" si="7">IF(K31=0,"",IF(K31&lt;$G$9,K31+1,IF(K31=$G$9,"")))</f>
        <v>44320</v>
      </c>
      <c r="L32" s="3" t="s">
        <v>15</v>
      </c>
    </row>
    <row r="33" spans="1:12" ht="18" customHeight="1" x14ac:dyDescent="0.3">
      <c r="A33" s="26">
        <f t="shared" si="6"/>
        <v>44321</v>
      </c>
      <c r="B33" s="145" t="s">
        <v>16</v>
      </c>
      <c r="C33" s="169"/>
      <c r="D33" s="136"/>
      <c r="E33" s="30"/>
      <c r="F33" s="203"/>
      <c r="G33" s="204"/>
      <c r="H33" s="204"/>
      <c r="I33" s="205"/>
      <c r="K33" s="5">
        <f t="shared" si="7"/>
        <v>44321</v>
      </c>
      <c r="L33" s="3" t="s">
        <v>16</v>
      </c>
    </row>
    <row r="34" spans="1:12" ht="18" customHeight="1" x14ac:dyDescent="0.3">
      <c r="A34" s="26" t="str">
        <f t="shared" si="6"/>
        <v/>
      </c>
      <c r="B34" s="145" t="s">
        <v>17</v>
      </c>
      <c r="C34" s="136"/>
      <c r="D34" s="136"/>
      <c r="E34" s="30"/>
      <c r="F34" s="203"/>
      <c r="G34" s="204"/>
      <c r="H34" s="204"/>
      <c r="I34" s="205"/>
      <c r="K34" s="5" t="str">
        <f t="shared" si="7"/>
        <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HhxJHpAVdOCFn3zzd6yISXMQypSRQ1LiMPSPc1rh8OuVDQfGIRDfM3EhrVxtIdVAHTCWLnvx5ZtFfOril1onag==" saltValue="DtJi9/9R9sv373gQpW94L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151" priority="34" operator="equal">
      <formula>FALSE</formula>
    </cfRule>
  </conditionalFormatting>
  <conditionalFormatting sqref="A14">
    <cfRule type="cellIs" dxfId="150" priority="38" operator="equal">
      <formula>FALSE</formula>
    </cfRule>
  </conditionalFormatting>
  <conditionalFormatting sqref="L29:L37 K13:K21 K29 K37 K45">
    <cfRule type="cellIs" dxfId="149" priority="37" operator="equal">
      <formula>FALSE</formula>
    </cfRule>
  </conditionalFormatting>
  <conditionalFormatting sqref="K21">
    <cfRule type="cellIs" dxfId="148" priority="36" operator="equal">
      <formula>FALSE</formula>
    </cfRule>
  </conditionalFormatting>
  <conditionalFormatting sqref="L21:L29">
    <cfRule type="cellIs" dxfId="147" priority="35" operator="equal">
      <formula>FALSE</formula>
    </cfRule>
  </conditionalFormatting>
  <conditionalFormatting sqref="K48:K52">
    <cfRule type="cellIs" dxfId="146" priority="22" operator="equal">
      <formula>FALSE</formula>
    </cfRule>
  </conditionalFormatting>
  <conditionalFormatting sqref="F30">
    <cfRule type="cellIs" dxfId="145" priority="3" operator="equal">
      <formula>FALSE</formula>
    </cfRule>
  </conditionalFormatting>
  <conditionalFormatting sqref="K31">
    <cfRule type="cellIs" dxfId="144" priority="29" operator="equal">
      <formula>FALSE</formula>
    </cfRule>
  </conditionalFormatting>
  <conditionalFormatting sqref="K47">
    <cfRule type="cellIs" dxfId="143" priority="23" operator="equal">
      <formula>FALSE</formula>
    </cfRule>
  </conditionalFormatting>
  <conditionalFormatting sqref="K38">
    <cfRule type="cellIs" dxfId="142" priority="27" operator="equal">
      <formula>FALSE</formula>
    </cfRule>
  </conditionalFormatting>
  <conditionalFormatting sqref="K39">
    <cfRule type="cellIs" dxfId="141" priority="26" operator="equal">
      <formula>FALSE</formula>
    </cfRule>
  </conditionalFormatting>
  <conditionalFormatting sqref="K40:K44">
    <cfRule type="cellIs" dxfId="140" priority="25" operator="equal">
      <formula>FALSE</formula>
    </cfRule>
  </conditionalFormatting>
  <conditionalFormatting sqref="K22">
    <cfRule type="cellIs" dxfId="139" priority="33" operator="equal">
      <formula>FALSE</formula>
    </cfRule>
  </conditionalFormatting>
  <conditionalFormatting sqref="K23">
    <cfRule type="cellIs" dxfId="138" priority="32" operator="equal">
      <formula>FALSE</formula>
    </cfRule>
  </conditionalFormatting>
  <conditionalFormatting sqref="K24:K28">
    <cfRule type="cellIs" dxfId="137" priority="31" operator="equal">
      <formula>FALSE</formula>
    </cfRule>
  </conditionalFormatting>
  <conditionalFormatting sqref="K30">
    <cfRule type="cellIs" dxfId="136" priority="30" operator="equal">
      <formula>FALSE</formula>
    </cfRule>
  </conditionalFormatting>
  <conditionalFormatting sqref="B30:B36">
    <cfRule type="cellIs" dxfId="135" priority="10" operator="equal">
      <formula>FALSE</formula>
    </cfRule>
  </conditionalFormatting>
  <conditionalFormatting sqref="K32:K36">
    <cfRule type="cellIs" dxfId="134" priority="28" operator="equal">
      <formula>FALSE</formula>
    </cfRule>
  </conditionalFormatting>
  <conditionalFormatting sqref="A22">
    <cfRule type="cellIs" dxfId="133" priority="8" operator="equal">
      <formula>FALSE</formula>
    </cfRule>
  </conditionalFormatting>
  <conditionalFormatting sqref="F22">
    <cfRule type="cellIs" dxfId="132" priority="6" operator="equal">
      <formula>FALSE</formula>
    </cfRule>
  </conditionalFormatting>
  <conditionalFormatting sqref="K46">
    <cfRule type="cellIs" dxfId="131" priority="24" operator="equal">
      <formula>FALSE</formula>
    </cfRule>
  </conditionalFormatting>
  <conditionalFormatting sqref="F30">
    <cfRule type="cellIs" dxfId="130" priority="4" operator="equal">
      <formula>FALSE</formula>
    </cfRule>
  </conditionalFormatting>
  <conditionalFormatting sqref="A14:A20">
    <cfRule type="containsText" dxfId="129" priority="21" operator="containsText" text="FALSE">
      <formula>NOT(ISERROR(SEARCH("FALSE",A14)))</formula>
    </cfRule>
  </conditionalFormatting>
  <conditionalFormatting sqref="F14">
    <cfRule type="cellIs" dxfId="128" priority="20" operator="equal">
      <formula>FALSE</formula>
    </cfRule>
  </conditionalFormatting>
  <conditionalFormatting sqref="F14:F20">
    <cfRule type="containsText" dxfId="127" priority="19" operator="containsText" text="FALSE">
      <formula>NOT(ISERROR(SEARCH("FALSE",F14)))</formula>
    </cfRule>
  </conditionalFormatting>
  <conditionalFormatting sqref="B28">
    <cfRule type="cellIs" dxfId="126" priority="17" operator="equal">
      <formula>FALSE</formula>
    </cfRule>
  </conditionalFormatting>
  <conditionalFormatting sqref="B22:B28">
    <cfRule type="cellIs" dxfId="125" priority="18" operator="equal">
      <formula>FALSE</formula>
    </cfRule>
  </conditionalFormatting>
  <conditionalFormatting sqref="A29">
    <cfRule type="cellIs" dxfId="124" priority="16" operator="equal">
      <formula>FALSE</formula>
    </cfRule>
  </conditionalFormatting>
  <conditionalFormatting sqref="F29">
    <cfRule type="cellIs" dxfId="123" priority="13" operator="equal">
      <formula>FALSE</formula>
    </cfRule>
  </conditionalFormatting>
  <conditionalFormatting sqref="G22:G28">
    <cfRule type="cellIs" dxfId="122" priority="15" operator="equal">
      <formula>FALSE</formula>
    </cfRule>
  </conditionalFormatting>
  <conditionalFormatting sqref="F29">
    <cfRule type="cellIs" dxfId="121" priority="14" operator="equal">
      <formula>FALSE</formula>
    </cfRule>
  </conditionalFormatting>
  <conditionalFormatting sqref="A30">
    <cfRule type="cellIs" dxfId="120" priority="12" operator="equal">
      <formula>FALSE</formula>
    </cfRule>
  </conditionalFormatting>
  <conditionalFormatting sqref="A30:A36">
    <cfRule type="containsText" dxfId="119" priority="11" operator="containsText" text="FALSE">
      <formula>NOT(ISERROR(SEARCH("FALSE",A30)))</formula>
    </cfRule>
  </conditionalFormatting>
  <conditionalFormatting sqref="B36">
    <cfRule type="cellIs" dxfId="118" priority="9" operator="equal">
      <formula>FALSE</formula>
    </cfRule>
  </conditionalFormatting>
  <conditionalFormatting sqref="A22:A28">
    <cfRule type="containsText" dxfId="117" priority="7" operator="containsText" text="FALSE">
      <formula>NOT(ISERROR(SEARCH("FALSE",A22)))</formula>
    </cfRule>
  </conditionalFormatting>
  <conditionalFormatting sqref="F22:F28">
    <cfRule type="containsText" dxfId="116" priority="5" operator="containsText" text="FALSE">
      <formula>NOT(ISERROR(SEARCH("FALSE",F22)))</formula>
    </cfRule>
  </conditionalFormatting>
  <conditionalFormatting sqref="B8:D8">
    <cfRule type="cellIs" dxfId="115" priority="2" operator="equal">
      <formula>0</formula>
    </cfRule>
  </conditionalFormatting>
  <conditionalFormatting sqref="B9:D10">
    <cfRule type="cellIs" dxfId="11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B8 J8" xr:uid="{00000000-0002-0000-1600-000002000000}"/>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53"/>
  <sheetViews>
    <sheetView showGridLines="0" zoomScale="98" zoomScaleNormal="98" workbookViewId="0">
      <pane ySplit="13" topLeftCell="A14"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Schedule'!$K$36</f>
        <v>44322</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Schedule'!$L$36</f>
        <v>44335</v>
      </c>
      <c r="H9" s="189"/>
      <c r="I9" s="189"/>
      <c r="J9" s="38"/>
    </row>
    <row r="10" spans="1:12" ht="18" customHeight="1" thickBot="1" x14ac:dyDescent="0.35">
      <c r="A10" s="33" t="s">
        <v>7</v>
      </c>
      <c r="B10" s="199">
        <f>'June 22, 2020 - July 6, 2020'!$B$10</f>
        <v>0</v>
      </c>
      <c r="C10" s="199"/>
      <c r="D10" s="199"/>
      <c r="E10" s="4"/>
      <c r="F10" s="33" t="s">
        <v>8</v>
      </c>
      <c r="G10" s="190">
        <f>'Payroll Schedule'!$B$36</f>
        <v>10</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'April 22, 2021 - May 5,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44322</v>
      </c>
      <c r="B18" s="134" t="s">
        <v>17</v>
      </c>
      <c r="C18" s="135"/>
      <c r="D18" s="136"/>
      <c r="E18" s="131"/>
      <c r="F18" s="26" t="b">
        <f t="shared" si="1"/>
        <v>0</v>
      </c>
      <c r="G18" s="134" t="s">
        <v>17</v>
      </c>
      <c r="H18" s="136"/>
      <c r="I18" s="136"/>
      <c r="K18" s="5">
        <f t="shared" si="2"/>
        <v>44322</v>
      </c>
      <c r="L18" s="3" t="s">
        <v>17</v>
      </c>
    </row>
    <row r="19" spans="1:12" ht="18" customHeight="1" x14ac:dyDescent="0.3">
      <c r="A19" s="26">
        <f t="shared" si="0"/>
        <v>44323</v>
      </c>
      <c r="B19" s="134" t="s">
        <v>18</v>
      </c>
      <c r="C19" s="135"/>
      <c r="D19" s="136"/>
      <c r="E19" s="131"/>
      <c r="F19" s="26" t="b">
        <f t="shared" si="1"/>
        <v>0</v>
      </c>
      <c r="G19" s="134" t="s">
        <v>18</v>
      </c>
      <c r="H19" s="136"/>
      <c r="I19" s="136"/>
      <c r="K19" s="5">
        <f t="shared" si="2"/>
        <v>44323</v>
      </c>
      <c r="L19" s="3" t="s">
        <v>18</v>
      </c>
    </row>
    <row r="20" spans="1:12" ht="18" customHeight="1" thickBot="1" x14ac:dyDescent="0.35">
      <c r="A20" s="27">
        <f t="shared" si="0"/>
        <v>44324</v>
      </c>
      <c r="B20" s="137" t="s">
        <v>19</v>
      </c>
      <c r="C20" s="138"/>
      <c r="D20" s="139"/>
      <c r="E20" s="131"/>
      <c r="F20" s="27" t="b">
        <f t="shared" si="1"/>
        <v>0</v>
      </c>
      <c r="G20" s="137" t="s">
        <v>19</v>
      </c>
      <c r="H20" s="139"/>
      <c r="I20" s="139"/>
      <c r="K20" s="5">
        <f t="shared" si="2"/>
        <v>44324</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44325</v>
      </c>
      <c r="B22" s="144" t="s">
        <v>13</v>
      </c>
      <c r="C22" s="133"/>
      <c r="D22" s="130"/>
      <c r="E22" s="131"/>
      <c r="F22" s="128" t="b">
        <f t="shared" ref="F22:F28" si="4">K46</f>
        <v>0</v>
      </c>
      <c r="G22" s="144" t="s">
        <v>13</v>
      </c>
      <c r="H22" s="130"/>
      <c r="I22" s="130"/>
      <c r="K22" s="5">
        <f>IF(K20=0,"",IF(K20&lt;$G$9,K20+1,IF(K20=$G$9,"")))</f>
        <v>44325</v>
      </c>
      <c r="L22" s="3" t="s">
        <v>13</v>
      </c>
    </row>
    <row r="23" spans="1:12" ht="18" customHeight="1" x14ac:dyDescent="0.3">
      <c r="A23" s="26">
        <f t="shared" si="3"/>
        <v>44326</v>
      </c>
      <c r="B23" s="145" t="s">
        <v>14</v>
      </c>
      <c r="C23" s="135"/>
      <c r="D23" s="136"/>
      <c r="E23" s="131"/>
      <c r="F23" s="26" t="b">
        <f t="shared" si="4"/>
        <v>0</v>
      </c>
      <c r="G23" s="145" t="s">
        <v>14</v>
      </c>
      <c r="H23" s="136"/>
      <c r="I23" s="136"/>
      <c r="K23" s="5">
        <f>IF(K22=0,"",IF(K22&lt;$G$9,K22+1,IF(K22=$G$9,"")))</f>
        <v>44326</v>
      </c>
      <c r="L23" s="3" t="s">
        <v>14</v>
      </c>
    </row>
    <row r="24" spans="1:12" ht="18" customHeight="1" x14ac:dyDescent="0.3">
      <c r="A24" s="26">
        <f t="shared" si="3"/>
        <v>44327</v>
      </c>
      <c r="B24" s="145" t="s">
        <v>15</v>
      </c>
      <c r="C24" s="135"/>
      <c r="D24" s="136"/>
      <c r="E24" s="131"/>
      <c r="F24" s="26" t="b">
        <f t="shared" si="4"/>
        <v>0</v>
      </c>
      <c r="G24" s="145" t="s">
        <v>15</v>
      </c>
      <c r="H24" s="136"/>
      <c r="I24" s="136"/>
      <c r="K24" s="5">
        <f t="shared" ref="K24:K28" si="5">IF(K23=0,"",IF(K23&lt;$G$9,K23+1,IF(K23=$G$9,"")))</f>
        <v>44327</v>
      </c>
      <c r="L24" s="3" t="s">
        <v>15</v>
      </c>
    </row>
    <row r="25" spans="1:12" ht="18" customHeight="1" x14ac:dyDescent="0.3">
      <c r="A25" s="26">
        <f t="shared" si="3"/>
        <v>44328</v>
      </c>
      <c r="B25" s="145" t="s">
        <v>16</v>
      </c>
      <c r="C25" s="135"/>
      <c r="D25" s="136"/>
      <c r="E25" s="131"/>
      <c r="F25" s="26" t="b">
        <f t="shared" si="4"/>
        <v>0</v>
      </c>
      <c r="G25" s="145" t="s">
        <v>16</v>
      </c>
      <c r="H25" s="136"/>
      <c r="I25" s="136"/>
      <c r="K25" s="5">
        <f t="shared" si="5"/>
        <v>44328</v>
      </c>
      <c r="L25" s="3" t="s">
        <v>16</v>
      </c>
    </row>
    <row r="26" spans="1:12" ht="18" customHeight="1" x14ac:dyDescent="0.3">
      <c r="A26" s="26">
        <f t="shared" si="3"/>
        <v>44329</v>
      </c>
      <c r="B26" s="145" t="s">
        <v>17</v>
      </c>
      <c r="C26" s="135"/>
      <c r="D26" s="136"/>
      <c r="E26" s="131"/>
      <c r="F26" s="26" t="b">
        <f t="shared" si="4"/>
        <v>0</v>
      </c>
      <c r="G26" s="145" t="s">
        <v>17</v>
      </c>
      <c r="H26" s="136"/>
      <c r="I26" s="136"/>
      <c r="K26" s="5">
        <f t="shared" si="5"/>
        <v>44329</v>
      </c>
      <c r="L26" s="3" t="s">
        <v>17</v>
      </c>
    </row>
    <row r="27" spans="1:12" ht="18" customHeight="1" x14ac:dyDescent="0.3">
      <c r="A27" s="26">
        <f t="shared" si="3"/>
        <v>44330</v>
      </c>
      <c r="B27" s="145" t="s">
        <v>18</v>
      </c>
      <c r="C27" s="135"/>
      <c r="D27" s="136"/>
      <c r="E27" s="131"/>
      <c r="F27" s="26" t="b">
        <f t="shared" si="4"/>
        <v>0</v>
      </c>
      <c r="G27" s="145" t="s">
        <v>18</v>
      </c>
      <c r="H27" s="136"/>
      <c r="I27" s="136"/>
      <c r="K27" s="5">
        <f t="shared" si="5"/>
        <v>44330</v>
      </c>
      <c r="L27" s="3" t="s">
        <v>18</v>
      </c>
    </row>
    <row r="28" spans="1:12" ht="18" customHeight="1" thickBot="1" x14ac:dyDescent="0.35">
      <c r="A28" s="27">
        <f t="shared" si="3"/>
        <v>44331</v>
      </c>
      <c r="B28" s="146" t="s">
        <v>19</v>
      </c>
      <c r="C28" s="138"/>
      <c r="D28" s="139"/>
      <c r="E28" s="131"/>
      <c r="F28" s="27" t="b">
        <f t="shared" si="4"/>
        <v>0</v>
      </c>
      <c r="G28" s="146" t="s">
        <v>19</v>
      </c>
      <c r="H28" s="139"/>
      <c r="I28" s="139"/>
      <c r="K28" s="5">
        <f t="shared" si="5"/>
        <v>44331</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44332</v>
      </c>
      <c r="B30" s="144" t="s">
        <v>13</v>
      </c>
      <c r="C30" s="133"/>
      <c r="D30" s="130"/>
      <c r="E30" s="30"/>
      <c r="F30" s="15" t="s">
        <v>29</v>
      </c>
      <c r="G30" s="29"/>
      <c r="H30" s="31">
        <f>(C21+C29+C37+H21+H29)-C13</f>
        <v>0</v>
      </c>
      <c r="I30" s="31">
        <f>D21+D29+D37+I21+I29</f>
        <v>0</v>
      </c>
      <c r="K30" s="5">
        <f>IF(K28=0,"",IF(K28&lt;$G$9,K28+1,IF(K28=$G$9,"")))</f>
        <v>44332</v>
      </c>
      <c r="L30" s="3" t="s">
        <v>13</v>
      </c>
    </row>
    <row r="31" spans="1:12" ht="18" customHeight="1" thickTop="1" x14ac:dyDescent="0.3">
      <c r="A31" s="26">
        <f t="shared" si="6"/>
        <v>44333</v>
      </c>
      <c r="B31" s="145" t="s">
        <v>14</v>
      </c>
      <c r="C31" s="135"/>
      <c r="D31" s="136"/>
      <c r="E31" s="30"/>
      <c r="F31" s="200" t="s">
        <v>32</v>
      </c>
      <c r="G31" s="201"/>
      <c r="H31" s="201"/>
      <c r="I31" s="202"/>
      <c r="K31" s="5">
        <f>IF(K30=0,"",IF(K30&lt;$G$9,K30+1,IF(K30=$G$9,"")))</f>
        <v>44333</v>
      </c>
      <c r="L31" s="3" t="s">
        <v>14</v>
      </c>
    </row>
    <row r="32" spans="1:12" ht="18" customHeight="1" x14ac:dyDescent="0.3">
      <c r="A32" s="26">
        <f t="shared" si="6"/>
        <v>44334</v>
      </c>
      <c r="B32" s="145" t="s">
        <v>15</v>
      </c>
      <c r="C32" s="135"/>
      <c r="D32" s="136"/>
      <c r="E32" s="30"/>
      <c r="F32" s="203"/>
      <c r="G32" s="204"/>
      <c r="H32" s="204"/>
      <c r="I32" s="205"/>
      <c r="K32" s="5">
        <f t="shared" ref="K32:K36" si="7">IF(K31=0,"",IF(K31&lt;$G$9,K31+1,IF(K31=$G$9,"")))</f>
        <v>44334</v>
      </c>
      <c r="L32" s="3" t="s">
        <v>15</v>
      </c>
    </row>
    <row r="33" spans="1:12" ht="18" customHeight="1" x14ac:dyDescent="0.3">
      <c r="A33" s="26">
        <f t="shared" si="6"/>
        <v>44335</v>
      </c>
      <c r="B33" s="145" t="s">
        <v>16</v>
      </c>
      <c r="C33" s="169"/>
      <c r="D33" s="136"/>
      <c r="E33" s="30"/>
      <c r="F33" s="203"/>
      <c r="G33" s="204"/>
      <c r="H33" s="204"/>
      <c r="I33" s="205"/>
      <c r="K33" s="5">
        <f t="shared" si="7"/>
        <v>44335</v>
      </c>
      <c r="L33" s="3" t="s">
        <v>16</v>
      </c>
    </row>
    <row r="34" spans="1:12" ht="18" customHeight="1" x14ac:dyDescent="0.3">
      <c r="A34" s="26" t="str">
        <f t="shared" si="6"/>
        <v/>
      </c>
      <c r="B34" s="145" t="s">
        <v>17</v>
      </c>
      <c r="C34" s="136"/>
      <c r="D34" s="136"/>
      <c r="E34" s="30"/>
      <c r="F34" s="203"/>
      <c r="G34" s="204"/>
      <c r="H34" s="204"/>
      <c r="I34" s="205"/>
      <c r="K34" s="5" t="str">
        <f t="shared" si="7"/>
        <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ulp2C2MQ+chMpnPKzrUScPmHKSmysDQtvRH4gOGA6Yq++MvRyDccJd8fv200bGhSCUWLbuTvlxwvPcTFwUl2uQ==" saltValue="TSIljv6YQWciWjuXCm1av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113" priority="34" operator="equal">
      <formula>FALSE</formula>
    </cfRule>
  </conditionalFormatting>
  <conditionalFormatting sqref="A14">
    <cfRule type="cellIs" dxfId="112" priority="38" operator="equal">
      <formula>FALSE</formula>
    </cfRule>
  </conditionalFormatting>
  <conditionalFormatting sqref="L29:L37 K13:K21 K29 K37 K45">
    <cfRule type="cellIs" dxfId="111" priority="37" operator="equal">
      <formula>FALSE</formula>
    </cfRule>
  </conditionalFormatting>
  <conditionalFormatting sqref="K21">
    <cfRule type="cellIs" dxfId="110" priority="36" operator="equal">
      <formula>FALSE</formula>
    </cfRule>
  </conditionalFormatting>
  <conditionalFormatting sqref="L21:L29">
    <cfRule type="cellIs" dxfId="109" priority="35" operator="equal">
      <formula>FALSE</formula>
    </cfRule>
  </conditionalFormatting>
  <conditionalFormatting sqref="K48:K52">
    <cfRule type="cellIs" dxfId="108" priority="22" operator="equal">
      <formula>FALSE</formula>
    </cfRule>
  </conditionalFormatting>
  <conditionalFormatting sqref="F30">
    <cfRule type="cellIs" dxfId="107" priority="3" operator="equal">
      <formula>FALSE</formula>
    </cfRule>
  </conditionalFormatting>
  <conditionalFormatting sqref="K31">
    <cfRule type="cellIs" dxfId="106" priority="29" operator="equal">
      <formula>FALSE</formula>
    </cfRule>
  </conditionalFormatting>
  <conditionalFormatting sqref="K47">
    <cfRule type="cellIs" dxfId="105" priority="23" operator="equal">
      <formula>FALSE</formula>
    </cfRule>
  </conditionalFormatting>
  <conditionalFormatting sqref="K38">
    <cfRule type="cellIs" dxfId="104" priority="27" operator="equal">
      <formula>FALSE</formula>
    </cfRule>
  </conditionalFormatting>
  <conditionalFormatting sqref="K39">
    <cfRule type="cellIs" dxfId="103" priority="26" operator="equal">
      <formula>FALSE</formula>
    </cfRule>
  </conditionalFormatting>
  <conditionalFormatting sqref="K40:K44">
    <cfRule type="cellIs" dxfId="102" priority="25" operator="equal">
      <formula>FALSE</formula>
    </cfRule>
  </conditionalFormatting>
  <conditionalFormatting sqref="K22">
    <cfRule type="cellIs" dxfId="101" priority="33" operator="equal">
      <formula>FALSE</formula>
    </cfRule>
  </conditionalFormatting>
  <conditionalFormatting sqref="K23">
    <cfRule type="cellIs" dxfId="100" priority="32" operator="equal">
      <formula>FALSE</formula>
    </cfRule>
  </conditionalFormatting>
  <conditionalFormatting sqref="K24:K28">
    <cfRule type="cellIs" dxfId="99" priority="31" operator="equal">
      <formula>FALSE</formula>
    </cfRule>
  </conditionalFormatting>
  <conditionalFormatting sqref="K30">
    <cfRule type="cellIs" dxfId="98" priority="30" operator="equal">
      <formula>FALSE</formula>
    </cfRule>
  </conditionalFormatting>
  <conditionalFormatting sqref="B30:B36">
    <cfRule type="cellIs" dxfId="97" priority="10" operator="equal">
      <formula>FALSE</formula>
    </cfRule>
  </conditionalFormatting>
  <conditionalFormatting sqref="K32:K36">
    <cfRule type="cellIs" dxfId="96" priority="28" operator="equal">
      <formula>FALSE</formula>
    </cfRule>
  </conditionalFormatting>
  <conditionalFormatting sqref="A22">
    <cfRule type="cellIs" dxfId="95" priority="8" operator="equal">
      <formula>FALSE</formula>
    </cfRule>
  </conditionalFormatting>
  <conditionalFormatting sqref="F22">
    <cfRule type="cellIs" dxfId="94" priority="6" operator="equal">
      <formula>FALSE</formula>
    </cfRule>
  </conditionalFormatting>
  <conditionalFormatting sqref="K46">
    <cfRule type="cellIs" dxfId="93" priority="24" operator="equal">
      <formula>FALSE</formula>
    </cfRule>
  </conditionalFormatting>
  <conditionalFormatting sqref="F30">
    <cfRule type="cellIs" dxfId="92" priority="4" operator="equal">
      <formula>FALSE</formula>
    </cfRule>
  </conditionalFormatting>
  <conditionalFormatting sqref="A14:A20">
    <cfRule type="containsText" dxfId="91" priority="21" operator="containsText" text="FALSE">
      <formula>NOT(ISERROR(SEARCH("FALSE",A14)))</formula>
    </cfRule>
  </conditionalFormatting>
  <conditionalFormatting sqref="F14">
    <cfRule type="cellIs" dxfId="90" priority="20" operator="equal">
      <formula>FALSE</formula>
    </cfRule>
  </conditionalFormatting>
  <conditionalFormatting sqref="F14:F20">
    <cfRule type="containsText" dxfId="89" priority="19" operator="containsText" text="FALSE">
      <formula>NOT(ISERROR(SEARCH("FALSE",F14)))</formula>
    </cfRule>
  </conditionalFormatting>
  <conditionalFormatting sqref="B28">
    <cfRule type="cellIs" dxfId="88" priority="17" operator="equal">
      <formula>FALSE</formula>
    </cfRule>
  </conditionalFormatting>
  <conditionalFormatting sqref="B22:B28">
    <cfRule type="cellIs" dxfId="87" priority="18" operator="equal">
      <formula>FALSE</formula>
    </cfRule>
  </conditionalFormatting>
  <conditionalFormatting sqref="A29">
    <cfRule type="cellIs" dxfId="86" priority="16" operator="equal">
      <formula>FALSE</formula>
    </cfRule>
  </conditionalFormatting>
  <conditionalFormatting sqref="F29">
    <cfRule type="cellIs" dxfId="85" priority="13" operator="equal">
      <formula>FALSE</formula>
    </cfRule>
  </conditionalFormatting>
  <conditionalFormatting sqref="G22:G28">
    <cfRule type="cellIs" dxfId="84" priority="15" operator="equal">
      <formula>FALSE</formula>
    </cfRule>
  </conditionalFormatting>
  <conditionalFormatting sqref="F29">
    <cfRule type="cellIs" dxfId="83" priority="14" operator="equal">
      <formula>FALSE</formula>
    </cfRule>
  </conditionalFormatting>
  <conditionalFormatting sqref="A30">
    <cfRule type="cellIs" dxfId="82" priority="12" operator="equal">
      <formula>FALSE</formula>
    </cfRule>
  </conditionalFormatting>
  <conditionalFormatting sqref="A30:A36">
    <cfRule type="containsText" dxfId="81" priority="11" operator="containsText" text="FALSE">
      <formula>NOT(ISERROR(SEARCH("FALSE",A30)))</formula>
    </cfRule>
  </conditionalFormatting>
  <conditionalFormatting sqref="B36">
    <cfRule type="cellIs" dxfId="80" priority="9" operator="equal">
      <formula>FALSE</formula>
    </cfRule>
  </conditionalFormatting>
  <conditionalFormatting sqref="A22:A28">
    <cfRule type="containsText" dxfId="79" priority="7" operator="containsText" text="FALSE">
      <formula>NOT(ISERROR(SEARCH("FALSE",A22)))</formula>
    </cfRule>
  </conditionalFormatting>
  <conditionalFormatting sqref="F22:F28">
    <cfRule type="containsText" dxfId="78" priority="5" operator="containsText" text="FALSE">
      <formula>NOT(ISERROR(SEARCH("FALSE",F22)))</formula>
    </cfRule>
  </conditionalFormatting>
  <conditionalFormatting sqref="B8:D8">
    <cfRule type="cellIs" dxfId="77" priority="2" operator="equal">
      <formula>0</formula>
    </cfRule>
  </conditionalFormatting>
  <conditionalFormatting sqref="B9:D10">
    <cfRule type="cellIs" dxfId="7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3"/>
  <sheetViews>
    <sheetView showGridLines="0" zoomScale="98" zoomScaleNormal="98" workbookViewId="0">
      <pane ySplit="13" topLeftCell="A14" activePane="bottomLeft" state="frozen"/>
      <selection pane="bottomLeft" activeCell="H14" sqref="H14"/>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Schedule'!$K$38</f>
        <v>44336</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Schedule'!$L$38</f>
        <v>44353</v>
      </c>
      <c r="H9" s="189"/>
      <c r="I9" s="189"/>
      <c r="J9" s="38"/>
    </row>
    <row r="10" spans="1:12" ht="18" customHeight="1" thickBot="1" x14ac:dyDescent="0.35">
      <c r="A10" s="33" t="s">
        <v>7</v>
      </c>
      <c r="B10" s="199">
        <f>'June 22, 2020 - July 6, 2020'!$B$10</f>
        <v>0</v>
      </c>
      <c r="C10" s="199"/>
      <c r="D10" s="199"/>
      <c r="E10" s="4"/>
      <c r="F10" s="33" t="s">
        <v>8</v>
      </c>
      <c r="G10" s="190">
        <f>'Payroll Schedule'!$B$38</f>
        <v>11</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'May 6, 2021 - May 19, 2021'!$C$37</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f t="shared" ref="F14:F20" si="1">K38</f>
        <v>44353</v>
      </c>
      <c r="G14" s="132" t="s">
        <v>13</v>
      </c>
      <c r="H14" s="173"/>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3">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44336</v>
      </c>
      <c r="B18" s="134" t="s">
        <v>17</v>
      </c>
      <c r="C18" s="135"/>
      <c r="D18" s="136"/>
      <c r="E18" s="131"/>
      <c r="F18" s="26" t="b">
        <f t="shared" si="1"/>
        <v>0</v>
      </c>
      <c r="G18" s="134" t="s">
        <v>17</v>
      </c>
      <c r="H18" s="136"/>
      <c r="I18" s="136"/>
      <c r="K18" s="5">
        <f t="shared" si="2"/>
        <v>44336</v>
      </c>
      <c r="L18" s="3" t="s">
        <v>17</v>
      </c>
    </row>
    <row r="19" spans="1:12" ht="18" customHeight="1" x14ac:dyDescent="0.3">
      <c r="A19" s="26">
        <f t="shared" si="0"/>
        <v>44337</v>
      </c>
      <c r="B19" s="134" t="s">
        <v>18</v>
      </c>
      <c r="C19" s="135"/>
      <c r="D19" s="136"/>
      <c r="E19" s="131"/>
      <c r="F19" s="26" t="b">
        <f t="shared" si="1"/>
        <v>0</v>
      </c>
      <c r="G19" s="134" t="s">
        <v>18</v>
      </c>
      <c r="H19" s="136"/>
      <c r="I19" s="136"/>
      <c r="K19" s="5">
        <f t="shared" si="2"/>
        <v>44337</v>
      </c>
      <c r="L19" s="3" t="s">
        <v>18</v>
      </c>
    </row>
    <row r="20" spans="1:12" ht="18" customHeight="1" thickBot="1" x14ac:dyDescent="0.35">
      <c r="A20" s="27">
        <f t="shared" si="0"/>
        <v>44338</v>
      </c>
      <c r="B20" s="137" t="s">
        <v>19</v>
      </c>
      <c r="C20" s="138"/>
      <c r="D20" s="139"/>
      <c r="E20" s="131"/>
      <c r="F20" s="27" t="b">
        <f t="shared" si="1"/>
        <v>0</v>
      </c>
      <c r="G20" s="137" t="s">
        <v>19</v>
      </c>
      <c r="H20" s="139"/>
      <c r="I20" s="139"/>
      <c r="K20" s="5">
        <f t="shared" si="2"/>
        <v>44338</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44339</v>
      </c>
      <c r="B22" s="144" t="s">
        <v>13</v>
      </c>
      <c r="C22" s="133"/>
      <c r="D22" s="130"/>
      <c r="E22" s="131"/>
      <c r="F22" s="128" t="b">
        <f t="shared" ref="F22:F28" si="4">K46</f>
        <v>0</v>
      </c>
      <c r="G22" s="144" t="s">
        <v>13</v>
      </c>
      <c r="H22" s="130"/>
      <c r="I22" s="130"/>
      <c r="K22" s="5">
        <f>IF(K20=0,"",IF(K20&lt;$G$9,K20+1,IF(K20=$G$9,"")))</f>
        <v>44339</v>
      </c>
      <c r="L22" s="3" t="s">
        <v>13</v>
      </c>
    </row>
    <row r="23" spans="1:12" ht="18" customHeight="1" x14ac:dyDescent="0.3">
      <c r="A23" s="26">
        <f t="shared" si="3"/>
        <v>44340</v>
      </c>
      <c r="B23" s="145" t="s">
        <v>14</v>
      </c>
      <c r="C23" s="135"/>
      <c r="D23" s="136"/>
      <c r="E23" s="131"/>
      <c r="F23" s="26" t="b">
        <f t="shared" si="4"/>
        <v>0</v>
      </c>
      <c r="G23" s="145" t="s">
        <v>14</v>
      </c>
      <c r="H23" s="136"/>
      <c r="I23" s="136"/>
      <c r="K23" s="5">
        <f>IF(K22=0,"",IF(K22&lt;$G$9,K22+1,IF(K22=$G$9,"")))</f>
        <v>44340</v>
      </c>
      <c r="L23" s="3" t="s">
        <v>14</v>
      </c>
    </row>
    <row r="24" spans="1:12" ht="18" customHeight="1" x14ac:dyDescent="0.3">
      <c r="A24" s="26">
        <f t="shared" si="3"/>
        <v>44341</v>
      </c>
      <c r="B24" s="145" t="s">
        <v>15</v>
      </c>
      <c r="C24" s="135"/>
      <c r="D24" s="136"/>
      <c r="E24" s="131"/>
      <c r="F24" s="26" t="b">
        <f t="shared" si="4"/>
        <v>0</v>
      </c>
      <c r="G24" s="145" t="s">
        <v>15</v>
      </c>
      <c r="H24" s="136"/>
      <c r="I24" s="136"/>
      <c r="K24" s="5">
        <f t="shared" ref="K24:K28" si="5">IF(K23=0,"",IF(K23&lt;$G$9,K23+1,IF(K23=$G$9,"")))</f>
        <v>44341</v>
      </c>
      <c r="L24" s="3" t="s">
        <v>15</v>
      </c>
    </row>
    <row r="25" spans="1:12" ht="18" customHeight="1" x14ac:dyDescent="0.3">
      <c r="A25" s="26">
        <f t="shared" si="3"/>
        <v>44342</v>
      </c>
      <c r="B25" s="145" t="s">
        <v>16</v>
      </c>
      <c r="C25" s="135"/>
      <c r="D25" s="136"/>
      <c r="E25" s="131"/>
      <c r="F25" s="26" t="b">
        <f t="shared" si="4"/>
        <v>0</v>
      </c>
      <c r="G25" s="145" t="s">
        <v>16</v>
      </c>
      <c r="H25" s="136"/>
      <c r="I25" s="136"/>
      <c r="K25" s="5">
        <f t="shared" si="5"/>
        <v>44342</v>
      </c>
      <c r="L25" s="3" t="s">
        <v>16</v>
      </c>
    </row>
    <row r="26" spans="1:12" ht="18" customHeight="1" x14ac:dyDescent="0.3">
      <c r="A26" s="26">
        <f t="shared" si="3"/>
        <v>44343</v>
      </c>
      <c r="B26" s="145" t="s">
        <v>17</v>
      </c>
      <c r="C26" s="135"/>
      <c r="D26" s="136"/>
      <c r="E26" s="131"/>
      <c r="F26" s="26" t="b">
        <f t="shared" si="4"/>
        <v>0</v>
      </c>
      <c r="G26" s="145" t="s">
        <v>17</v>
      </c>
      <c r="H26" s="136"/>
      <c r="I26" s="136"/>
      <c r="K26" s="5">
        <f t="shared" si="5"/>
        <v>44343</v>
      </c>
      <c r="L26" s="3" t="s">
        <v>17</v>
      </c>
    </row>
    <row r="27" spans="1:12" ht="18" customHeight="1" x14ac:dyDescent="0.3">
      <c r="A27" s="26">
        <f t="shared" si="3"/>
        <v>44344</v>
      </c>
      <c r="B27" s="145" t="s">
        <v>18</v>
      </c>
      <c r="C27" s="135"/>
      <c r="D27" s="136"/>
      <c r="E27" s="131"/>
      <c r="F27" s="26" t="b">
        <f t="shared" si="4"/>
        <v>0</v>
      </c>
      <c r="G27" s="145" t="s">
        <v>18</v>
      </c>
      <c r="H27" s="136"/>
      <c r="I27" s="136"/>
      <c r="K27" s="5">
        <f t="shared" si="5"/>
        <v>44344</v>
      </c>
      <c r="L27" s="3" t="s">
        <v>18</v>
      </c>
    </row>
    <row r="28" spans="1:12" ht="18" customHeight="1" thickBot="1" x14ac:dyDescent="0.35">
      <c r="A28" s="27">
        <f t="shared" si="3"/>
        <v>44345</v>
      </c>
      <c r="B28" s="146" t="s">
        <v>19</v>
      </c>
      <c r="C28" s="138"/>
      <c r="D28" s="139"/>
      <c r="E28" s="131"/>
      <c r="F28" s="27" t="b">
        <f t="shared" si="4"/>
        <v>0</v>
      </c>
      <c r="G28" s="146" t="s">
        <v>19</v>
      </c>
      <c r="H28" s="139"/>
      <c r="I28" s="139"/>
      <c r="K28" s="5">
        <f t="shared" si="5"/>
        <v>44345</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44346</v>
      </c>
      <c r="B30" s="144" t="s">
        <v>13</v>
      </c>
      <c r="C30" s="133"/>
      <c r="D30" s="130"/>
      <c r="E30" s="30"/>
      <c r="F30" s="15" t="s">
        <v>29</v>
      </c>
      <c r="G30" s="29"/>
      <c r="H30" s="31">
        <f>(C21+C29+C37+H21+H29)-C13</f>
        <v>0</v>
      </c>
      <c r="I30" s="31">
        <f>D21+D29+D37+I21+I29</f>
        <v>0</v>
      </c>
      <c r="K30" s="5">
        <f>IF(K28=0,"",IF(K28&lt;$G$9,K28+1,IF(K28=$G$9,"")))</f>
        <v>44346</v>
      </c>
      <c r="L30" s="3" t="s">
        <v>13</v>
      </c>
    </row>
    <row r="31" spans="1:12" ht="18" customHeight="1" thickTop="1" x14ac:dyDescent="0.3">
      <c r="A31" s="26">
        <f t="shared" si="6"/>
        <v>44347</v>
      </c>
      <c r="B31" s="145" t="s">
        <v>14</v>
      </c>
      <c r="C31" s="135"/>
      <c r="D31" s="136"/>
      <c r="E31" s="30"/>
      <c r="F31" s="200" t="s">
        <v>32</v>
      </c>
      <c r="G31" s="201"/>
      <c r="H31" s="201"/>
      <c r="I31" s="202"/>
      <c r="K31" s="5">
        <f>IF(K30=0,"",IF(K30&lt;$G$9,K30+1,IF(K30=$G$9,"")))</f>
        <v>44347</v>
      </c>
      <c r="L31" s="3" t="s">
        <v>14</v>
      </c>
    </row>
    <row r="32" spans="1:12" ht="18" customHeight="1" x14ac:dyDescent="0.3">
      <c r="A32" s="26">
        <f t="shared" si="6"/>
        <v>44348</v>
      </c>
      <c r="B32" s="145" t="s">
        <v>15</v>
      </c>
      <c r="C32" s="135"/>
      <c r="D32" s="136"/>
      <c r="E32" s="30"/>
      <c r="F32" s="203"/>
      <c r="G32" s="204"/>
      <c r="H32" s="204"/>
      <c r="I32" s="205"/>
      <c r="K32" s="5">
        <f t="shared" ref="K32:K36" si="7">IF(K31=0,"",IF(K31&lt;$G$9,K31+1,IF(K31=$G$9,"")))</f>
        <v>44348</v>
      </c>
      <c r="L32" s="3" t="s">
        <v>15</v>
      </c>
    </row>
    <row r="33" spans="1:12" ht="18" customHeight="1" x14ac:dyDescent="0.3">
      <c r="A33" s="26">
        <f t="shared" si="6"/>
        <v>44349</v>
      </c>
      <c r="B33" s="145" t="s">
        <v>16</v>
      </c>
      <c r="C33" s="135"/>
      <c r="D33" s="136"/>
      <c r="E33" s="30"/>
      <c r="F33" s="203"/>
      <c r="G33" s="204"/>
      <c r="H33" s="204"/>
      <c r="I33" s="205"/>
      <c r="K33" s="5">
        <f t="shared" si="7"/>
        <v>44349</v>
      </c>
      <c r="L33" s="3" t="s">
        <v>16</v>
      </c>
    </row>
    <row r="34" spans="1:12" ht="18" customHeight="1" x14ac:dyDescent="0.3">
      <c r="A34" s="26">
        <f t="shared" si="6"/>
        <v>44350</v>
      </c>
      <c r="B34" s="145" t="s">
        <v>17</v>
      </c>
      <c r="C34" s="169"/>
      <c r="D34" s="136"/>
      <c r="E34" s="30"/>
      <c r="F34" s="203"/>
      <c r="G34" s="204"/>
      <c r="H34" s="204"/>
      <c r="I34" s="205"/>
      <c r="K34" s="5">
        <f t="shared" si="7"/>
        <v>44350</v>
      </c>
      <c r="L34" s="3" t="s">
        <v>17</v>
      </c>
    </row>
    <row r="35" spans="1:12" ht="18" customHeight="1" x14ac:dyDescent="0.3">
      <c r="A35" s="26">
        <f t="shared" si="6"/>
        <v>44351</v>
      </c>
      <c r="B35" s="145" t="s">
        <v>18</v>
      </c>
      <c r="C35" s="169"/>
      <c r="D35" s="136"/>
      <c r="E35" s="30"/>
      <c r="F35" s="203"/>
      <c r="G35" s="204"/>
      <c r="H35" s="204"/>
      <c r="I35" s="205"/>
      <c r="K35" s="5">
        <f t="shared" si="7"/>
        <v>44351</v>
      </c>
      <c r="L35" s="3" t="s">
        <v>18</v>
      </c>
    </row>
    <row r="36" spans="1:12" ht="18" customHeight="1" thickBot="1" x14ac:dyDescent="0.35">
      <c r="A36" s="27">
        <f t="shared" si="6"/>
        <v>44352</v>
      </c>
      <c r="B36" s="146" t="s">
        <v>19</v>
      </c>
      <c r="C36" s="170"/>
      <c r="D36" s="139"/>
      <c r="E36" s="30"/>
      <c r="F36" s="203"/>
      <c r="G36" s="204"/>
      <c r="H36" s="204"/>
      <c r="I36" s="205"/>
      <c r="K36" s="5">
        <f t="shared" si="7"/>
        <v>44352</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f>IF(K36=0,"",IF(K36&lt;$G$9,K36+1,IF(K36=$G$9,"")))</f>
        <v>44353</v>
      </c>
      <c r="L38" s="3" t="s">
        <v>13</v>
      </c>
    </row>
    <row r="39" spans="1:12" ht="24.75" customHeight="1" thickBot="1" x14ac:dyDescent="0.35">
      <c r="A39" s="195"/>
      <c r="B39" s="195"/>
      <c r="C39" s="34"/>
      <c r="D39" s="35"/>
      <c r="E39" s="34"/>
      <c r="F39" s="195"/>
      <c r="G39" s="195"/>
      <c r="H39" s="34"/>
      <c r="I39" s="35"/>
      <c r="K39" s="5" t="str">
        <f>IF(K38=0,"",IF(K38&lt;$G$9,K38+1,IF(K38=$G$9,"")))</f>
        <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xBiO81+sox4SyPmGLxcnuUIUHJyu/ubIvW9CzxtPh2Mf8ybNZm2X0oQNI5xiZW+myViRg7u8bp8JbteGRc+epQ==" saltValue="+WSREEPkFRBhMDx26fRWT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75" priority="34" operator="equal">
      <formula>FALSE</formula>
    </cfRule>
  </conditionalFormatting>
  <conditionalFormatting sqref="A14">
    <cfRule type="cellIs" dxfId="74" priority="38" operator="equal">
      <formula>FALSE</formula>
    </cfRule>
  </conditionalFormatting>
  <conditionalFormatting sqref="L29:L37 K13:K21 K29 K37 K45">
    <cfRule type="cellIs" dxfId="73" priority="37" operator="equal">
      <formula>FALSE</formula>
    </cfRule>
  </conditionalFormatting>
  <conditionalFormatting sqref="K21">
    <cfRule type="cellIs" dxfId="72" priority="36" operator="equal">
      <formula>FALSE</formula>
    </cfRule>
  </conditionalFormatting>
  <conditionalFormatting sqref="L21:L29">
    <cfRule type="cellIs" dxfId="71" priority="35" operator="equal">
      <formula>FALSE</formula>
    </cfRule>
  </conditionalFormatting>
  <conditionalFormatting sqref="K48:K52">
    <cfRule type="cellIs" dxfId="70" priority="22" operator="equal">
      <formula>FALSE</formula>
    </cfRule>
  </conditionalFormatting>
  <conditionalFormatting sqref="F30">
    <cfRule type="cellIs" dxfId="69" priority="3" operator="equal">
      <formula>FALSE</formula>
    </cfRule>
  </conditionalFormatting>
  <conditionalFormatting sqref="K31">
    <cfRule type="cellIs" dxfId="68" priority="29" operator="equal">
      <formula>FALSE</formula>
    </cfRule>
  </conditionalFormatting>
  <conditionalFormatting sqref="K47">
    <cfRule type="cellIs" dxfId="67" priority="23" operator="equal">
      <formula>FALSE</formula>
    </cfRule>
  </conditionalFormatting>
  <conditionalFormatting sqref="K38">
    <cfRule type="cellIs" dxfId="66" priority="27" operator="equal">
      <formula>FALSE</formula>
    </cfRule>
  </conditionalFormatting>
  <conditionalFormatting sqref="K39">
    <cfRule type="cellIs" dxfId="65" priority="26" operator="equal">
      <formula>FALSE</formula>
    </cfRule>
  </conditionalFormatting>
  <conditionalFormatting sqref="K40:K44">
    <cfRule type="cellIs" dxfId="64" priority="25" operator="equal">
      <formula>FALSE</formula>
    </cfRule>
  </conditionalFormatting>
  <conditionalFormatting sqref="K22">
    <cfRule type="cellIs" dxfId="63" priority="33" operator="equal">
      <formula>FALSE</formula>
    </cfRule>
  </conditionalFormatting>
  <conditionalFormatting sqref="K23">
    <cfRule type="cellIs" dxfId="62" priority="32" operator="equal">
      <formula>FALSE</formula>
    </cfRule>
  </conditionalFormatting>
  <conditionalFormatting sqref="K24:K28">
    <cfRule type="cellIs" dxfId="61" priority="31" operator="equal">
      <formula>FALSE</formula>
    </cfRule>
  </conditionalFormatting>
  <conditionalFormatting sqref="K30">
    <cfRule type="cellIs" dxfId="60" priority="30" operator="equal">
      <formula>FALSE</formula>
    </cfRule>
  </conditionalFormatting>
  <conditionalFormatting sqref="B30:B36">
    <cfRule type="cellIs" dxfId="59" priority="10" operator="equal">
      <formula>FALSE</formula>
    </cfRule>
  </conditionalFormatting>
  <conditionalFormatting sqref="K32:K36">
    <cfRule type="cellIs" dxfId="58" priority="28" operator="equal">
      <formula>FALSE</formula>
    </cfRule>
  </conditionalFormatting>
  <conditionalFormatting sqref="A22">
    <cfRule type="cellIs" dxfId="57" priority="8" operator="equal">
      <formula>FALSE</formula>
    </cfRule>
  </conditionalFormatting>
  <conditionalFormatting sqref="F22">
    <cfRule type="cellIs" dxfId="56" priority="6" operator="equal">
      <formula>FALSE</formula>
    </cfRule>
  </conditionalFormatting>
  <conditionalFormatting sqref="K46">
    <cfRule type="cellIs" dxfId="55" priority="24" operator="equal">
      <formula>FALSE</formula>
    </cfRule>
  </conditionalFormatting>
  <conditionalFormatting sqref="F30">
    <cfRule type="cellIs" dxfId="54" priority="4" operator="equal">
      <formula>FALSE</formula>
    </cfRule>
  </conditionalFormatting>
  <conditionalFormatting sqref="A14:A20">
    <cfRule type="containsText" dxfId="53" priority="21" operator="containsText" text="FALSE">
      <formula>NOT(ISERROR(SEARCH("FALSE",A14)))</formula>
    </cfRule>
  </conditionalFormatting>
  <conditionalFormatting sqref="F14">
    <cfRule type="cellIs" dxfId="52" priority="20" operator="equal">
      <formula>FALSE</formula>
    </cfRule>
  </conditionalFormatting>
  <conditionalFormatting sqref="F14:F20">
    <cfRule type="containsText" dxfId="51" priority="19" operator="containsText" text="FALSE">
      <formula>NOT(ISERROR(SEARCH("FALSE",F14)))</formula>
    </cfRule>
  </conditionalFormatting>
  <conditionalFormatting sqref="B28">
    <cfRule type="cellIs" dxfId="50" priority="17" operator="equal">
      <formula>FALSE</formula>
    </cfRule>
  </conditionalFormatting>
  <conditionalFormatting sqref="B22:B28">
    <cfRule type="cellIs" dxfId="49" priority="18" operator="equal">
      <formula>FALSE</formula>
    </cfRule>
  </conditionalFormatting>
  <conditionalFormatting sqref="A29">
    <cfRule type="cellIs" dxfId="48" priority="16" operator="equal">
      <formula>FALSE</formula>
    </cfRule>
  </conditionalFormatting>
  <conditionalFormatting sqref="F29">
    <cfRule type="cellIs" dxfId="47" priority="13" operator="equal">
      <formula>FALSE</formula>
    </cfRule>
  </conditionalFormatting>
  <conditionalFormatting sqref="G22:G28">
    <cfRule type="cellIs" dxfId="46" priority="15" operator="equal">
      <formula>FALSE</formula>
    </cfRule>
  </conditionalFormatting>
  <conditionalFormatting sqref="F29">
    <cfRule type="cellIs" dxfId="45" priority="14" operator="equal">
      <formula>FALSE</formula>
    </cfRule>
  </conditionalFormatting>
  <conditionalFormatting sqref="A30">
    <cfRule type="cellIs" dxfId="44" priority="12" operator="equal">
      <formula>FALSE</formula>
    </cfRule>
  </conditionalFormatting>
  <conditionalFormatting sqref="A30:A36">
    <cfRule type="containsText" dxfId="43" priority="11" operator="containsText" text="FALSE">
      <formula>NOT(ISERROR(SEARCH("FALSE",A30)))</formula>
    </cfRule>
  </conditionalFormatting>
  <conditionalFormatting sqref="B36">
    <cfRule type="cellIs" dxfId="42" priority="9" operator="equal">
      <formula>FALSE</formula>
    </cfRule>
  </conditionalFormatting>
  <conditionalFormatting sqref="A22:A28">
    <cfRule type="containsText" dxfId="41" priority="7" operator="containsText" text="FALSE">
      <formula>NOT(ISERROR(SEARCH("FALSE",A22)))</formula>
    </cfRule>
  </conditionalFormatting>
  <conditionalFormatting sqref="F22:F28">
    <cfRule type="containsText" dxfId="40" priority="5" operator="containsText" text="FALSE">
      <formula>NOT(ISERROR(SEARCH("FALSE",F22)))</formula>
    </cfRule>
  </conditionalFormatting>
  <conditionalFormatting sqref="B8:D8">
    <cfRule type="cellIs" dxfId="39" priority="2" operator="equal">
      <formula>0</formula>
    </cfRule>
  </conditionalFormatting>
  <conditionalFormatting sqref="B9:D10">
    <cfRule type="cellIs" dxfId="3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B8 J8" xr:uid="{00000000-0002-0000-1800-000002000000}"/>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53"/>
  <sheetViews>
    <sheetView showGridLines="0" zoomScale="98" zoomScaleNormal="98" workbookViewId="0">
      <pane ySplit="13" topLeftCell="A14" activePane="bottomLeft" state="frozen"/>
      <selection pane="bottomLeft" activeCell="C15" sqref="C15"/>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Schedule'!$K$39</f>
        <v>44354</v>
      </c>
      <c r="H8" s="194"/>
      <c r="I8" s="194"/>
      <c r="J8" s="37"/>
      <c r="K8" s="12" t="str">
        <f>TEXT(G8,"dddd")</f>
        <v>Monday</v>
      </c>
    </row>
    <row r="9" spans="1:12" ht="18" customHeight="1" thickBot="1" x14ac:dyDescent="0.35">
      <c r="A9" s="33" t="s">
        <v>5</v>
      </c>
      <c r="B9" s="199">
        <f>'June 22, 2020 - July 6, 2020'!$B$9</f>
        <v>0</v>
      </c>
      <c r="C9" s="199"/>
      <c r="D9" s="199"/>
      <c r="E9" s="4"/>
      <c r="F9" s="33" t="s">
        <v>6</v>
      </c>
      <c r="G9" s="189">
        <f>'Payroll Schedule'!$L$39</f>
        <v>44368</v>
      </c>
      <c r="H9" s="189"/>
      <c r="I9" s="189"/>
      <c r="J9" s="38"/>
    </row>
    <row r="10" spans="1:12" ht="18" customHeight="1" thickBot="1" x14ac:dyDescent="0.35">
      <c r="A10" s="33" t="s">
        <v>7</v>
      </c>
      <c r="B10" s="199">
        <f>'June 22, 2020 - July 6, 2020'!$B$10</f>
        <v>0</v>
      </c>
      <c r="C10" s="199"/>
      <c r="D10" s="199"/>
      <c r="E10" s="4"/>
      <c r="F10" s="33" t="s">
        <v>8</v>
      </c>
      <c r="G10" s="190">
        <f>'Payroll Schedule'!$B$39</f>
        <v>12</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'May 20, 2021 - June 6, 2021'!$H$21</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71"/>
      <c r="I14" s="130"/>
      <c r="K14" s="5" t="str">
        <f t="shared" ref="K14:K20" si="2">IF(EXACT(L14,$K$8)=TRUE,$G$8,IF(K13=0,"",IF(K13&lt;$G$9,K13+1,IF(K13=$G$9,""))))</f>
        <v/>
      </c>
      <c r="L14" s="3" t="s">
        <v>13</v>
      </c>
    </row>
    <row r="15" spans="1:12" ht="18" customHeight="1" x14ac:dyDescent="0.3">
      <c r="A15" s="26">
        <f t="shared" si="0"/>
        <v>44354</v>
      </c>
      <c r="B15" s="134" t="s">
        <v>14</v>
      </c>
      <c r="C15" s="169"/>
      <c r="D15" s="136"/>
      <c r="E15" s="131"/>
      <c r="F15" s="26" t="b">
        <f t="shared" si="1"/>
        <v>0</v>
      </c>
      <c r="G15" s="134" t="s">
        <v>14</v>
      </c>
      <c r="H15" s="136"/>
      <c r="I15" s="136"/>
      <c r="K15" s="5">
        <f t="shared" si="2"/>
        <v>44354</v>
      </c>
      <c r="L15" s="3" t="s">
        <v>14</v>
      </c>
    </row>
    <row r="16" spans="1:12" ht="18" customHeight="1" x14ac:dyDescent="0.3">
      <c r="A16" s="26">
        <f t="shared" si="0"/>
        <v>44355</v>
      </c>
      <c r="B16" s="134" t="s">
        <v>15</v>
      </c>
      <c r="C16" s="169"/>
      <c r="D16" s="136"/>
      <c r="E16" s="131"/>
      <c r="F16" s="26" t="b">
        <f t="shared" si="1"/>
        <v>0</v>
      </c>
      <c r="G16" s="134" t="s">
        <v>15</v>
      </c>
      <c r="H16" s="136"/>
      <c r="I16" s="136"/>
      <c r="K16" s="5">
        <f t="shared" si="2"/>
        <v>44355</v>
      </c>
      <c r="L16" s="3" t="s">
        <v>15</v>
      </c>
    </row>
    <row r="17" spans="1:12" ht="18" customHeight="1" x14ac:dyDescent="0.3">
      <c r="A17" s="26">
        <f t="shared" si="0"/>
        <v>44356</v>
      </c>
      <c r="B17" s="134" t="s">
        <v>16</v>
      </c>
      <c r="C17" s="169"/>
      <c r="D17" s="136"/>
      <c r="E17" s="131"/>
      <c r="F17" s="26" t="b">
        <f t="shared" si="1"/>
        <v>0</v>
      </c>
      <c r="G17" s="134" t="s">
        <v>16</v>
      </c>
      <c r="H17" s="136"/>
      <c r="I17" s="136"/>
      <c r="K17" s="5">
        <f t="shared" si="2"/>
        <v>44356</v>
      </c>
      <c r="L17" s="3" t="s">
        <v>16</v>
      </c>
    </row>
    <row r="18" spans="1:12" ht="18" customHeight="1" x14ac:dyDescent="0.3">
      <c r="A18" s="26">
        <f t="shared" si="0"/>
        <v>44357</v>
      </c>
      <c r="B18" s="134" t="s">
        <v>17</v>
      </c>
      <c r="C18" s="135"/>
      <c r="D18" s="136"/>
      <c r="E18" s="131"/>
      <c r="F18" s="26" t="b">
        <f t="shared" si="1"/>
        <v>0</v>
      </c>
      <c r="G18" s="134" t="s">
        <v>17</v>
      </c>
      <c r="H18" s="136"/>
      <c r="I18" s="136"/>
      <c r="K18" s="5">
        <f t="shared" si="2"/>
        <v>44357</v>
      </c>
      <c r="L18" s="3" t="s">
        <v>17</v>
      </c>
    </row>
    <row r="19" spans="1:12" ht="18" customHeight="1" x14ac:dyDescent="0.3">
      <c r="A19" s="26">
        <f t="shared" si="0"/>
        <v>44358</v>
      </c>
      <c r="B19" s="134" t="s">
        <v>18</v>
      </c>
      <c r="C19" s="135"/>
      <c r="D19" s="136"/>
      <c r="E19" s="131"/>
      <c r="F19" s="26" t="b">
        <f t="shared" si="1"/>
        <v>0</v>
      </c>
      <c r="G19" s="134" t="s">
        <v>18</v>
      </c>
      <c r="H19" s="136"/>
      <c r="I19" s="136"/>
      <c r="K19" s="5">
        <f t="shared" si="2"/>
        <v>44358</v>
      </c>
      <c r="L19" s="3" t="s">
        <v>18</v>
      </c>
    </row>
    <row r="20" spans="1:12" ht="18" customHeight="1" thickBot="1" x14ac:dyDescent="0.35">
      <c r="A20" s="27">
        <f t="shared" si="0"/>
        <v>44359</v>
      </c>
      <c r="B20" s="137" t="s">
        <v>19</v>
      </c>
      <c r="C20" s="138"/>
      <c r="D20" s="139"/>
      <c r="E20" s="131"/>
      <c r="F20" s="27" t="b">
        <f t="shared" si="1"/>
        <v>0</v>
      </c>
      <c r="G20" s="137" t="s">
        <v>19</v>
      </c>
      <c r="H20" s="139"/>
      <c r="I20" s="139"/>
      <c r="K20" s="5">
        <f t="shared" si="2"/>
        <v>44359</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44360</v>
      </c>
      <c r="B22" s="144" t="s">
        <v>13</v>
      </c>
      <c r="C22" s="133"/>
      <c r="D22" s="130"/>
      <c r="E22" s="131"/>
      <c r="F22" s="128" t="b">
        <f t="shared" ref="F22:F28" si="4">K46</f>
        <v>0</v>
      </c>
      <c r="G22" s="144" t="s">
        <v>13</v>
      </c>
      <c r="H22" s="130"/>
      <c r="I22" s="130"/>
      <c r="K22" s="5">
        <f>IF(K20=0,"",IF(K20&lt;$G$9,K20+1,IF(K20=$G$9,"")))</f>
        <v>44360</v>
      </c>
      <c r="L22" s="3" t="s">
        <v>13</v>
      </c>
    </row>
    <row r="23" spans="1:12" ht="18" customHeight="1" x14ac:dyDescent="0.3">
      <c r="A23" s="26">
        <f t="shared" si="3"/>
        <v>44361</v>
      </c>
      <c r="B23" s="145" t="s">
        <v>14</v>
      </c>
      <c r="C23" s="135"/>
      <c r="D23" s="136"/>
      <c r="E23" s="131"/>
      <c r="F23" s="26" t="b">
        <f t="shared" si="4"/>
        <v>0</v>
      </c>
      <c r="G23" s="145" t="s">
        <v>14</v>
      </c>
      <c r="H23" s="136"/>
      <c r="I23" s="136"/>
      <c r="K23" s="5">
        <f>IF(K22=0,"",IF(K22&lt;$G$9,K22+1,IF(K22=$G$9,"")))</f>
        <v>44361</v>
      </c>
      <c r="L23" s="3" t="s">
        <v>14</v>
      </c>
    </row>
    <row r="24" spans="1:12" ht="18" customHeight="1" x14ac:dyDescent="0.3">
      <c r="A24" s="26">
        <f t="shared" si="3"/>
        <v>44362</v>
      </c>
      <c r="B24" s="145" t="s">
        <v>15</v>
      </c>
      <c r="C24" s="135"/>
      <c r="D24" s="136"/>
      <c r="E24" s="131"/>
      <c r="F24" s="26" t="b">
        <f t="shared" si="4"/>
        <v>0</v>
      </c>
      <c r="G24" s="145" t="s">
        <v>15</v>
      </c>
      <c r="H24" s="136"/>
      <c r="I24" s="136"/>
      <c r="K24" s="5">
        <f t="shared" ref="K24:K28" si="5">IF(K23=0,"",IF(K23&lt;$G$9,K23+1,IF(K23=$G$9,"")))</f>
        <v>44362</v>
      </c>
      <c r="L24" s="3" t="s">
        <v>15</v>
      </c>
    </row>
    <row r="25" spans="1:12" ht="18" customHeight="1" x14ac:dyDescent="0.3">
      <c r="A25" s="26">
        <f t="shared" si="3"/>
        <v>44363</v>
      </c>
      <c r="B25" s="145" t="s">
        <v>16</v>
      </c>
      <c r="C25" s="135"/>
      <c r="D25" s="136"/>
      <c r="E25" s="131"/>
      <c r="F25" s="26" t="b">
        <f t="shared" si="4"/>
        <v>0</v>
      </c>
      <c r="G25" s="145" t="s">
        <v>16</v>
      </c>
      <c r="H25" s="136"/>
      <c r="I25" s="136"/>
      <c r="K25" s="5">
        <f t="shared" si="5"/>
        <v>44363</v>
      </c>
      <c r="L25" s="3" t="s">
        <v>16</v>
      </c>
    </row>
    <row r="26" spans="1:12" ht="18" customHeight="1" x14ac:dyDescent="0.3">
      <c r="A26" s="26">
        <f t="shared" si="3"/>
        <v>44364</v>
      </c>
      <c r="B26" s="145" t="s">
        <v>17</v>
      </c>
      <c r="C26" s="135"/>
      <c r="D26" s="136"/>
      <c r="E26" s="131"/>
      <c r="F26" s="26" t="b">
        <f t="shared" si="4"/>
        <v>0</v>
      </c>
      <c r="G26" s="145" t="s">
        <v>17</v>
      </c>
      <c r="H26" s="136"/>
      <c r="I26" s="136"/>
      <c r="K26" s="5">
        <f t="shared" si="5"/>
        <v>44364</v>
      </c>
      <c r="L26" s="3" t="s">
        <v>17</v>
      </c>
    </row>
    <row r="27" spans="1:12" ht="18" customHeight="1" x14ac:dyDescent="0.3">
      <c r="A27" s="26">
        <f t="shared" si="3"/>
        <v>44365</v>
      </c>
      <c r="B27" s="145" t="s">
        <v>18</v>
      </c>
      <c r="C27" s="135"/>
      <c r="D27" s="136"/>
      <c r="E27" s="131"/>
      <c r="F27" s="26" t="b">
        <f t="shared" si="4"/>
        <v>0</v>
      </c>
      <c r="G27" s="145" t="s">
        <v>18</v>
      </c>
      <c r="H27" s="136"/>
      <c r="I27" s="136"/>
      <c r="K27" s="5">
        <f t="shared" si="5"/>
        <v>44365</v>
      </c>
      <c r="L27" s="3" t="s">
        <v>18</v>
      </c>
    </row>
    <row r="28" spans="1:12" ht="18" customHeight="1" thickBot="1" x14ac:dyDescent="0.35">
      <c r="A28" s="27">
        <f t="shared" si="3"/>
        <v>44366</v>
      </c>
      <c r="B28" s="146" t="s">
        <v>19</v>
      </c>
      <c r="C28" s="138"/>
      <c r="D28" s="139"/>
      <c r="E28" s="131"/>
      <c r="F28" s="27" t="b">
        <f t="shared" si="4"/>
        <v>0</v>
      </c>
      <c r="G28" s="146" t="s">
        <v>19</v>
      </c>
      <c r="H28" s="139"/>
      <c r="I28" s="139"/>
      <c r="K28" s="5">
        <f t="shared" si="5"/>
        <v>44366</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44367</v>
      </c>
      <c r="B30" s="144" t="s">
        <v>13</v>
      </c>
      <c r="C30" s="133"/>
      <c r="D30" s="130"/>
      <c r="E30" s="30"/>
      <c r="F30" s="15" t="s">
        <v>29</v>
      </c>
      <c r="G30" s="29"/>
      <c r="H30" s="31">
        <f>(C21+C29+C37+H21+H29)-C13</f>
        <v>0</v>
      </c>
      <c r="I30" s="31">
        <f>D21+D29+D37+I21+I29</f>
        <v>0</v>
      </c>
      <c r="K30" s="5">
        <f>IF(K28=0,"",IF(K28&lt;$G$9,K28+1,IF(K28=$G$9,"")))</f>
        <v>44367</v>
      </c>
      <c r="L30" s="3" t="s">
        <v>13</v>
      </c>
    </row>
    <row r="31" spans="1:12" ht="18" customHeight="1" thickTop="1" x14ac:dyDescent="0.3">
      <c r="A31" s="26">
        <f t="shared" si="6"/>
        <v>44368</v>
      </c>
      <c r="B31" s="145" t="s">
        <v>14</v>
      </c>
      <c r="C31" s="135"/>
      <c r="D31" s="136"/>
      <c r="E31" s="30"/>
      <c r="F31" s="200" t="s">
        <v>32</v>
      </c>
      <c r="G31" s="201"/>
      <c r="H31" s="201"/>
      <c r="I31" s="202"/>
      <c r="K31" s="5">
        <f>IF(K30=0,"",IF(K30&lt;$G$9,K30+1,IF(K30=$G$9,"")))</f>
        <v>44368</v>
      </c>
      <c r="L31" s="3" t="s">
        <v>14</v>
      </c>
    </row>
    <row r="32" spans="1:12" ht="18" customHeight="1" x14ac:dyDescent="0.3">
      <c r="A32" s="26" t="str">
        <f t="shared" si="6"/>
        <v/>
      </c>
      <c r="B32" s="145" t="s">
        <v>15</v>
      </c>
      <c r="C32" s="152"/>
      <c r="D32" s="136"/>
      <c r="E32" s="30"/>
      <c r="F32" s="203"/>
      <c r="G32" s="204"/>
      <c r="H32" s="204"/>
      <c r="I32" s="205"/>
      <c r="K32" s="5" t="str">
        <f t="shared" ref="K32:K36" si="7">IF(K31=0,"",IF(K31&lt;$G$9,K31+1,IF(K31=$G$9,"")))</f>
        <v/>
      </c>
      <c r="L32" s="3" t="s">
        <v>15</v>
      </c>
    </row>
    <row r="33" spans="1:12" ht="18" customHeight="1" x14ac:dyDescent="0.3">
      <c r="A33" s="26" t="b">
        <f t="shared" si="6"/>
        <v>0</v>
      </c>
      <c r="B33" s="145" t="s">
        <v>16</v>
      </c>
      <c r="C33" s="152"/>
      <c r="D33" s="136"/>
      <c r="E33" s="30"/>
      <c r="F33" s="203"/>
      <c r="G33" s="204"/>
      <c r="H33" s="204"/>
      <c r="I33" s="205"/>
      <c r="K33" s="5" t="b">
        <f t="shared" si="7"/>
        <v>0</v>
      </c>
      <c r="L33" s="3" t="s">
        <v>16</v>
      </c>
    </row>
    <row r="34" spans="1:12" ht="18" customHeight="1" x14ac:dyDescent="0.3">
      <c r="A34" s="26" t="b">
        <f t="shared" si="6"/>
        <v>0</v>
      </c>
      <c r="B34" s="145" t="s">
        <v>17</v>
      </c>
      <c r="C34" s="136"/>
      <c r="D34" s="136"/>
      <c r="E34" s="30"/>
      <c r="F34" s="203"/>
      <c r="G34" s="204"/>
      <c r="H34" s="204"/>
      <c r="I34" s="205"/>
      <c r="K34" s="5" t="b">
        <f t="shared" si="7"/>
        <v>0</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NqWQAdZuZiJeO45g1S4GRH/n4t2FxYPHZgJosYdV2ajOXQX3xFfEFv+8jwofNC36HLx3mfC2PexnFlX/HO2CRg==" saltValue="jhymmdDThcVZZKPezGtTv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37" priority="34" operator="equal">
      <formula>FALSE</formula>
    </cfRule>
  </conditionalFormatting>
  <conditionalFormatting sqref="A14">
    <cfRule type="cellIs" dxfId="36" priority="38" operator="equal">
      <formula>FALSE</formula>
    </cfRule>
  </conditionalFormatting>
  <conditionalFormatting sqref="L29:L37 K13:K21 K29 K37 K45">
    <cfRule type="cellIs" dxfId="35" priority="37" operator="equal">
      <formula>FALSE</formula>
    </cfRule>
  </conditionalFormatting>
  <conditionalFormatting sqref="K21">
    <cfRule type="cellIs" dxfId="34" priority="36" operator="equal">
      <formula>FALSE</formula>
    </cfRule>
  </conditionalFormatting>
  <conditionalFormatting sqref="L21:L29">
    <cfRule type="cellIs" dxfId="33" priority="35" operator="equal">
      <formula>FALSE</formula>
    </cfRule>
  </conditionalFormatting>
  <conditionalFormatting sqref="K48:K52">
    <cfRule type="cellIs" dxfId="32" priority="22" operator="equal">
      <formula>FALSE</formula>
    </cfRule>
  </conditionalFormatting>
  <conditionalFormatting sqref="F30">
    <cfRule type="cellIs" dxfId="31" priority="3" operator="equal">
      <formula>FALSE</formula>
    </cfRule>
  </conditionalFormatting>
  <conditionalFormatting sqref="K31">
    <cfRule type="cellIs" dxfId="30" priority="29" operator="equal">
      <formula>FALSE</formula>
    </cfRule>
  </conditionalFormatting>
  <conditionalFormatting sqref="K47">
    <cfRule type="cellIs" dxfId="29" priority="23" operator="equal">
      <formula>FALSE</formula>
    </cfRule>
  </conditionalFormatting>
  <conditionalFormatting sqref="K38">
    <cfRule type="cellIs" dxfId="28" priority="27" operator="equal">
      <formula>FALSE</formula>
    </cfRule>
  </conditionalFormatting>
  <conditionalFormatting sqref="K39">
    <cfRule type="cellIs" dxfId="27" priority="26" operator="equal">
      <formula>FALSE</formula>
    </cfRule>
  </conditionalFormatting>
  <conditionalFormatting sqref="K40:K44">
    <cfRule type="cellIs" dxfId="26" priority="25" operator="equal">
      <formula>FALSE</formula>
    </cfRule>
  </conditionalFormatting>
  <conditionalFormatting sqref="K22">
    <cfRule type="cellIs" dxfId="25" priority="33" operator="equal">
      <formula>FALSE</formula>
    </cfRule>
  </conditionalFormatting>
  <conditionalFormatting sqref="K23">
    <cfRule type="cellIs" dxfId="24" priority="32" operator="equal">
      <formula>FALSE</formula>
    </cfRule>
  </conditionalFormatting>
  <conditionalFormatting sqref="K24:K28">
    <cfRule type="cellIs" dxfId="23" priority="31" operator="equal">
      <formula>FALSE</formula>
    </cfRule>
  </conditionalFormatting>
  <conditionalFormatting sqref="K30">
    <cfRule type="cellIs" dxfId="22" priority="30" operator="equal">
      <formula>FALSE</formula>
    </cfRule>
  </conditionalFormatting>
  <conditionalFormatting sqref="B30:B36">
    <cfRule type="cellIs" dxfId="21" priority="10" operator="equal">
      <formula>FALSE</formula>
    </cfRule>
  </conditionalFormatting>
  <conditionalFormatting sqref="K32:K36">
    <cfRule type="cellIs" dxfId="20" priority="28" operator="equal">
      <formula>FALSE</formula>
    </cfRule>
  </conditionalFormatting>
  <conditionalFormatting sqref="A22">
    <cfRule type="cellIs" dxfId="19" priority="8" operator="equal">
      <formula>FALSE</formula>
    </cfRule>
  </conditionalFormatting>
  <conditionalFormatting sqref="F22">
    <cfRule type="cellIs" dxfId="18" priority="6" operator="equal">
      <formula>FALSE</formula>
    </cfRule>
  </conditionalFormatting>
  <conditionalFormatting sqref="K46">
    <cfRule type="cellIs" dxfId="17" priority="24" operator="equal">
      <formula>FALSE</formula>
    </cfRule>
  </conditionalFormatting>
  <conditionalFormatting sqref="F30">
    <cfRule type="cellIs" dxfId="16" priority="4" operator="equal">
      <formula>FALSE</formula>
    </cfRule>
  </conditionalFormatting>
  <conditionalFormatting sqref="A14:A20">
    <cfRule type="containsText" dxfId="15" priority="21" operator="containsText" text="FALSE">
      <formula>NOT(ISERROR(SEARCH("FALSE",A14)))</formula>
    </cfRule>
  </conditionalFormatting>
  <conditionalFormatting sqref="F14">
    <cfRule type="cellIs" dxfId="14" priority="20" operator="equal">
      <formula>FALSE</formula>
    </cfRule>
  </conditionalFormatting>
  <conditionalFormatting sqref="F14:F20">
    <cfRule type="containsText" dxfId="13" priority="19" operator="containsText" text="FALSE">
      <formula>NOT(ISERROR(SEARCH("FALSE",F14)))</formula>
    </cfRule>
  </conditionalFormatting>
  <conditionalFormatting sqref="B28">
    <cfRule type="cellIs" dxfId="12" priority="17" operator="equal">
      <formula>FALSE</formula>
    </cfRule>
  </conditionalFormatting>
  <conditionalFormatting sqref="B22:B28">
    <cfRule type="cellIs" dxfId="11" priority="18" operator="equal">
      <formula>FALSE</formula>
    </cfRule>
  </conditionalFormatting>
  <conditionalFormatting sqref="A29">
    <cfRule type="cellIs" dxfId="10" priority="16" operator="equal">
      <formula>FALSE</formula>
    </cfRule>
  </conditionalFormatting>
  <conditionalFormatting sqref="F29">
    <cfRule type="cellIs" dxfId="9" priority="13" operator="equal">
      <formula>FALSE</formula>
    </cfRule>
  </conditionalFormatting>
  <conditionalFormatting sqref="G22:G28">
    <cfRule type="cellIs" dxfId="8" priority="15" operator="equal">
      <formula>FALSE</formula>
    </cfRule>
  </conditionalFormatting>
  <conditionalFormatting sqref="F29">
    <cfRule type="cellIs" dxfId="7" priority="14" operator="equal">
      <formula>FALSE</formula>
    </cfRule>
  </conditionalFormatting>
  <conditionalFormatting sqref="A30">
    <cfRule type="cellIs" dxfId="6" priority="12" operator="equal">
      <formula>FALSE</formula>
    </cfRule>
  </conditionalFormatting>
  <conditionalFormatting sqref="A30:A36">
    <cfRule type="containsText" dxfId="5" priority="11" operator="containsText" text="FALSE">
      <formula>NOT(ISERROR(SEARCH("FALSE",A30)))</formula>
    </cfRule>
  </conditionalFormatting>
  <conditionalFormatting sqref="B36">
    <cfRule type="cellIs" dxfId="4" priority="9" operator="equal">
      <formula>FALSE</formula>
    </cfRule>
  </conditionalFormatting>
  <conditionalFormatting sqref="A22:A28">
    <cfRule type="containsText" dxfId="3" priority="7" operator="containsText" text="FALSE">
      <formula>NOT(ISERROR(SEARCH("FALSE",A22)))</formula>
    </cfRule>
  </conditionalFormatting>
  <conditionalFormatting sqref="F22:F28">
    <cfRule type="containsText" dxfId="2" priority="5" operator="containsText" text="FALSE">
      <formula>NOT(ISERROR(SEARCH("FALSE",F22)))</formula>
    </cfRule>
  </conditionalFormatting>
  <conditionalFormatting sqref="B8:D8">
    <cfRule type="cellIs" dxfId="1" priority="2" operator="equal">
      <formula>0</formula>
    </cfRule>
  </conditionalFormatting>
  <conditionalFormatting sqref="B9:D10">
    <cfRule type="cellIs" dxfId="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3"/>
  <sheetViews>
    <sheetView showGridLines="0" zoomScale="98" zoomScaleNormal="98" workbookViewId="0">
      <pane ySplit="13" topLeftCell="A14" activePane="bottomLeft" state="frozen"/>
      <selection pane="bottomLeft" activeCell="C15" sqref="C15:C20"/>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2"/>
      <c r="C8" s="192"/>
      <c r="D8" s="192"/>
      <c r="E8" s="4"/>
      <c r="F8" s="33" t="s">
        <v>4</v>
      </c>
      <c r="G8" s="194">
        <f>'Payroll Schedule'!$K$5</f>
        <v>44004</v>
      </c>
      <c r="H8" s="194"/>
      <c r="I8" s="194"/>
      <c r="J8" s="37"/>
      <c r="K8" s="12" t="str">
        <f>TEXT(G8,"dddd")</f>
        <v>Monday</v>
      </c>
    </row>
    <row r="9" spans="1:12" ht="18" customHeight="1" thickBot="1" x14ac:dyDescent="0.35">
      <c r="A9" s="33" t="s">
        <v>5</v>
      </c>
      <c r="B9" s="193"/>
      <c r="C9" s="193"/>
      <c r="D9" s="193"/>
      <c r="E9" s="4"/>
      <c r="F9" s="33" t="s">
        <v>6</v>
      </c>
      <c r="G9" s="189">
        <f>'Payroll Schedule'!$L$5</f>
        <v>44018</v>
      </c>
      <c r="H9" s="189"/>
      <c r="I9" s="189"/>
      <c r="J9" s="38"/>
    </row>
    <row r="10" spans="1:12" ht="18" customHeight="1" thickBot="1" x14ac:dyDescent="0.35">
      <c r="A10" s="33" t="s">
        <v>7</v>
      </c>
      <c r="B10" s="193"/>
      <c r="C10" s="193"/>
      <c r="D10" s="193"/>
      <c r="E10" s="4"/>
      <c r="F10" s="33" t="s">
        <v>8</v>
      </c>
      <c r="G10" s="190">
        <f>'Payroll Schedule'!$B$5</f>
        <v>13</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191" t="s">
        <v>12</v>
      </c>
      <c r="B13" s="191"/>
      <c r="C13" s="16">
        <f>'Previous June Split WK HRS'!$B$2</f>
        <v>0</v>
      </c>
      <c r="D13" s="16"/>
      <c r="E13" s="22"/>
      <c r="F13" s="23"/>
      <c r="G13" s="24"/>
      <c r="H13" s="25"/>
      <c r="I13" s="25"/>
      <c r="J13" s="39"/>
      <c r="K13" s="5"/>
      <c r="L13" s="3"/>
    </row>
    <row r="14" spans="1:12" ht="18" customHeight="1" thickTop="1" x14ac:dyDescent="0.3">
      <c r="A14" s="128" t="str">
        <f t="shared" ref="A14:A20" si="0">K14</f>
        <v/>
      </c>
      <c r="B14" s="129" t="s">
        <v>13</v>
      </c>
      <c r="C14" s="174"/>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f t="shared" si="0"/>
        <v>44004</v>
      </c>
      <c r="B15" s="134" t="s">
        <v>14</v>
      </c>
      <c r="C15" s="169"/>
      <c r="D15" s="136"/>
      <c r="E15" s="131"/>
      <c r="F15" s="26" t="b">
        <f t="shared" si="1"/>
        <v>0</v>
      </c>
      <c r="G15" s="134" t="s">
        <v>14</v>
      </c>
      <c r="H15" s="136"/>
      <c r="I15" s="136"/>
      <c r="K15" s="5">
        <f t="shared" si="2"/>
        <v>44004</v>
      </c>
      <c r="L15" s="3" t="s">
        <v>14</v>
      </c>
    </row>
    <row r="16" spans="1:12" ht="18" customHeight="1" x14ac:dyDescent="0.3">
      <c r="A16" s="26">
        <f t="shared" si="0"/>
        <v>44005</v>
      </c>
      <c r="B16" s="134" t="s">
        <v>15</v>
      </c>
      <c r="C16" s="169"/>
      <c r="D16" s="136"/>
      <c r="E16" s="131"/>
      <c r="F16" s="26" t="b">
        <f t="shared" si="1"/>
        <v>0</v>
      </c>
      <c r="G16" s="134" t="s">
        <v>15</v>
      </c>
      <c r="H16" s="136"/>
      <c r="I16" s="136"/>
      <c r="K16" s="5">
        <f t="shared" si="2"/>
        <v>44005</v>
      </c>
      <c r="L16" s="3" t="s">
        <v>15</v>
      </c>
    </row>
    <row r="17" spans="1:12" ht="18" customHeight="1" x14ac:dyDescent="0.3">
      <c r="A17" s="26">
        <f t="shared" si="0"/>
        <v>44006</v>
      </c>
      <c r="B17" s="134" t="s">
        <v>16</v>
      </c>
      <c r="C17" s="169"/>
      <c r="D17" s="136"/>
      <c r="E17" s="131"/>
      <c r="F17" s="26" t="b">
        <f t="shared" si="1"/>
        <v>0</v>
      </c>
      <c r="G17" s="134" t="s">
        <v>16</v>
      </c>
      <c r="H17" s="136"/>
      <c r="I17" s="136"/>
      <c r="K17" s="5">
        <f t="shared" si="2"/>
        <v>44006</v>
      </c>
      <c r="L17" s="3" t="s">
        <v>16</v>
      </c>
    </row>
    <row r="18" spans="1:12" ht="18" customHeight="1" x14ac:dyDescent="0.3">
      <c r="A18" s="26">
        <f t="shared" si="0"/>
        <v>44007</v>
      </c>
      <c r="B18" s="134" t="s">
        <v>17</v>
      </c>
      <c r="C18" s="135"/>
      <c r="D18" s="136"/>
      <c r="E18" s="131"/>
      <c r="F18" s="26" t="b">
        <f t="shared" si="1"/>
        <v>0</v>
      </c>
      <c r="G18" s="134" t="s">
        <v>17</v>
      </c>
      <c r="H18" s="136"/>
      <c r="I18" s="136"/>
      <c r="K18" s="5">
        <f t="shared" si="2"/>
        <v>44007</v>
      </c>
      <c r="L18" s="3" t="s">
        <v>17</v>
      </c>
    </row>
    <row r="19" spans="1:12" ht="18" customHeight="1" x14ac:dyDescent="0.3">
      <c r="A19" s="26">
        <f t="shared" si="0"/>
        <v>44008</v>
      </c>
      <c r="B19" s="134" t="s">
        <v>18</v>
      </c>
      <c r="C19" s="135"/>
      <c r="D19" s="136"/>
      <c r="E19" s="131"/>
      <c r="F19" s="26" t="b">
        <f t="shared" si="1"/>
        <v>0</v>
      </c>
      <c r="G19" s="134" t="s">
        <v>18</v>
      </c>
      <c r="H19" s="136"/>
      <c r="I19" s="136"/>
      <c r="K19" s="5">
        <f t="shared" si="2"/>
        <v>44008</v>
      </c>
      <c r="L19" s="3" t="s">
        <v>18</v>
      </c>
    </row>
    <row r="20" spans="1:12" ht="18" customHeight="1" thickBot="1" x14ac:dyDescent="0.35">
      <c r="A20" s="27">
        <f t="shared" si="0"/>
        <v>44009</v>
      </c>
      <c r="B20" s="137" t="s">
        <v>19</v>
      </c>
      <c r="C20" s="138"/>
      <c r="D20" s="139"/>
      <c r="E20" s="131"/>
      <c r="F20" s="27" t="b">
        <f t="shared" si="1"/>
        <v>0</v>
      </c>
      <c r="G20" s="137" t="s">
        <v>19</v>
      </c>
      <c r="H20" s="139"/>
      <c r="I20" s="139"/>
      <c r="K20" s="5">
        <f t="shared" si="2"/>
        <v>44009</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44010</v>
      </c>
      <c r="B22" s="144" t="s">
        <v>13</v>
      </c>
      <c r="C22" s="133"/>
      <c r="D22" s="130"/>
      <c r="E22" s="131"/>
      <c r="F22" s="128" t="b">
        <f t="shared" ref="F22:F28" si="4">K46</f>
        <v>0</v>
      </c>
      <c r="G22" s="144" t="s">
        <v>13</v>
      </c>
      <c r="H22" s="130"/>
      <c r="I22" s="130"/>
      <c r="K22" s="5">
        <f>IF(K20=0,"",IF(K20&lt;$G$9,K20+1,IF(K20=$G$9,"")))</f>
        <v>44010</v>
      </c>
      <c r="L22" s="3" t="s">
        <v>13</v>
      </c>
    </row>
    <row r="23" spans="1:12" ht="18" customHeight="1" x14ac:dyDescent="0.3">
      <c r="A23" s="26">
        <f t="shared" si="3"/>
        <v>44011</v>
      </c>
      <c r="B23" s="145" t="s">
        <v>14</v>
      </c>
      <c r="C23" s="135"/>
      <c r="D23" s="136"/>
      <c r="E23" s="131"/>
      <c r="F23" s="26" t="b">
        <f t="shared" si="4"/>
        <v>0</v>
      </c>
      <c r="G23" s="145" t="s">
        <v>14</v>
      </c>
      <c r="H23" s="136"/>
      <c r="I23" s="136"/>
      <c r="K23" s="5">
        <f>IF(K22=0,"",IF(K22&lt;$G$9,K22+1,IF(K22=$G$9,"")))</f>
        <v>44011</v>
      </c>
      <c r="L23" s="3" t="s">
        <v>14</v>
      </c>
    </row>
    <row r="24" spans="1:12" ht="18" customHeight="1" x14ac:dyDescent="0.3">
      <c r="A24" s="26">
        <f t="shared" si="3"/>
        <v>44012</v>
      </c>
      <c r="B24" s="145" t="s">
        <v>15</v>
      </c>
      <c r="C24" s="135"/>
      <c r="D24" s="136"/>
      <c r="E24" s="131"/>
      <c r="F24" s="26" t="b">
        <f t="shared" si="4"/>
        <v>0</v>
      </c>
      <c r="G24" s="145" t="s">
        <v>15</v>
      </c>
      <c r="H24" s="136"/>
      <c r="I24" s="136"/>
      <c r="K24" s="5">
        <f t="shared" ref="K24:K28" si="5">IF(K23=0,"",IF(K23&lt;$G$9,K23+1,IF(K23=$G$9,"")))</f>
        <v>44012</v>
      </c>
      <c r="L24" s="3" t="s">
        <v>15</v>
      </c>
    </row>
    <row r="25" spans="1:12" ht="18" customHeight="1" x14ac:dyDescent="0.3">
      <c r="A25" s="26">
        <f t="shared" si="3"/>
        <v>44013</v>
      </c>
      <c r="B25" s="145" t="s">
        <v>16</v>
      </c>
      <c r="C25" s="135"/>
      <c r="D25" s="136"/>
      <c r="E25" s="131"/>
      <c r="F25" s="26" t="b">
        <f t="shared" si="4"/>
        <v>0</v>
      </c>
      <c r="G25" s="145" t="s">
        <v>16</v>
      </c>
      <c r="H25" s="136"/>
      <c r="I25" s="136"/>
      <c r="K25" s="5">
        <f t="shared" si="5"/>
        <v>44013</v>
      </c>
      <c r="L25" s="3" t="s">
        <v>16</v>
      </c>
    </row>
    <row r="26" spans="1:12" ht="18" customHeight="1" x14ac:dyDescent="0.3">
      <c r="A26" s="26">
        <f t="shared" si="3"/>
        <v>44014</v>
      </c>
      <c r="B26" s="145" t="s">
        <v>17</v>
      </c>
      <c r="C26" s="135"/>
      <c r="D26" s="136"/>
      <c r="E26" s="131"/>
      <c r="F26" s="26" t="b">
        <f t="shared" si="4"/>
        <v>0</v>
      </c>
      <c r="G26" s="145" t="s">
        <v>17</v>
      </c>
      <c r="H26" s="136"/>
      <c r="I26" s="136"/>
      <c r="K26" s="5">
        <f t="shared" si="5"/>
        <v>44014</v>
      </c>
      <c r="L26" s="3" t="s">
        <v>17</v>
      </c>
    </row>
    <row r="27" spans="1:12" ht="18" customHeight="1" x14ac:dyDescent="0.3">
      <c r="A27" s="26">
        <f t="shared" si="3"/>
        <v>44015</v>
      </c>
      <c r="B27" s="145" t="s">
        <v>18</v>
      </c>
      <c r="C27" s="135"/>
      <c r="D27" s="136"/>
      <c r="E27" s="131"/>
      <c r="F27" s="26" t="b">
        <f t="shared" si="4"/>
        <v>0</v>
      </c>
      <c r="G27" s="145" t="s">
        <v>18</v>
      </c>
      <c r="H27" s="136"/>
      <c r="I27" s="136"/>
      <c r="K27" s="5">
        <f t="shared" si="5"/>
        <v>44015</v>
      </c>
      <c r="L27" s="3" t="s">
        <v>18</v>
      </c>
    </row>
    <row r="28" spans="1:12" ht="18" customHeight="1" thickBot="1" x14ac:dyDescent="0.35">
      <c r="A28" s="27">
        <f t="shared" si="3"/>
        <v>44016</v>
      </c>
      <c r="B28" s="146" t="s">
        <v>19</v>
      </c>
      <c r="C28" s="138"/>
      <c r="D28" s="139"/>
      <c r="E28" s="131"/>
      <c r="F28" s="27" t="b">
        <f t="shared" si="4"/>
        <v>0</v>
      </c>
      <c r="G28" s="146" t="s">
        <v>19</v>
      </c>
      <c r="H28" s="139"/>
      <c r="I28" s="139"/>
      <c r="K28" s="5">
        <f t="shared" si="5"/>
        <v>44016</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44017</v>
      </c>
      <c r="B30" s="144" t="s">
        <v>13</v>
      </c>
      <c r="C30" s="133"/>
      <c r="D30" s="130"/>
      <c r="E30" s="131"/>
      <c r="F30" s="148" t="s">
        <v>29</v>
      </c>
      <c r="G30" s="149"/>
      <c r="H30" s="142">
        <f>(C21+C29+C37+H21+H29)-C13</f>
        <v>0</v>
      </c>
      <c r="I30" s="142">
        <f>D21+D29+D37+I21+I29</f>
        <v>0</v>
      </c>
      <c r="K30" s="5">
        <f>IF(K28=0,"",IF(K28&lt;$G$9,K28+1,IF(K28=$G$9,"")))</f>
        <v>44017</v>
      </c>
      <c r="L30" s="3" t="s">
        <v>13</v>
      </c>
    </row>
    <row r="31" spans="1:12" ht="18" customHeight="1" thickTop="1" x14ac:dyDescent="0.3">
      <c r="A31" s="26">
        <f t="shared" si="6"/>
        <v>44018</v>
      </c>
      <c r="B31" s="145" t="s">
        <v>14</v>
      </c>
      <c r="C31" s="135"/>
      <c r="D31" s="136"/>
      <c r="E31" s="131"/>
      <c r="F31" s="180" t="s">
        <v>32</v>
      </c>
      <c r="G31" s="181"/>
      <c r="H31" s="181"/>
      <c r="I31" s="182"/>
      <c r="K31" s="5">
        <f>IF(K30=0,"",IF(K30&lt;$G$9,K30+1,IF(K30=$G$9,"")))</f>
        <v>44018</v>
      </c>
      <c r="L31" s="3" t="s">
        <v>14</v>
      </c>
    </row>
    <row r="32" spans="1:12" ht="18" customHeight="1" x14ac:dyDescent="0.3">
      <c r="A32" s="26" t="str">
        <f t="shared" si="6"/>
        <v/>
      </c>
      <c r="B32" s="145" t="s">
        <v>15</v>
      </c>
      <c r="C32" s="152"/>
      <c r="D32" s="136"/>
      <c r="E32" s="131"/>
      <c r="F32" s="183"/>
      <c r="G32" s="184"/>
      <c r="H32" s="184"/>
      <c r="I32" s="185"/>
      <c r="K32" s="5" t="str">
        <f t="shared" ref="K32:K36" si="7">IF(K31=0,"",IF(K31&lt;$G$9,K31+1,IF(K31=$G$9,"")))</f>
        <v/>
      </c>
      <c r="L32" s="3" t="s">
        <v>15</v>
      </c>
    </row>
    <row r="33" spans="1:12" ht="18" customHeight="1" x14ac:dyDescent="0.3">
      <c r="A33" s="26" t="b">
        <f t="shared" si="6"/>
        <v>0</v>
      </c>
      <c r="B33" s="145" t="s">
        <v>16</v>
      </c>
      <c r="C33" s="136"/>
      <c r="D33" s="136"/>
      <c r="E33" s="131"/>
      <c r="F33" s="183"/>
      <c r="G33" s="184"/>
      <c r="H33" s="184"/>
      <c r="I33" s="185"/>
      <c r="K33" s="5" t="b">
        <f t="shared" si="7"/>
        <v>0</v>
      </c>
      <c r="L33" s="3" t="s">
        <v>16</v>
      </c>
    </row>
    <row r="34" spans="1:12" ht="18" customHeight="1" x14ac:dyDescent="0.3">
      <c r="A34" s="26" t="b">
        <f t="shared" si="6"/>
        <v>0</v>
      </c>
      <c r="B34" s="145" t="s">
        <v>17</v>
      </c>
      <c r="C34" s="136"/>
      <c r="D34" s="136"/>
      <c r="E34" s="131"/>
      <c r="F34" s="183"/>
      <c r="G34" s="184"/>
      <c r="H34" s="184"/>
      <c r="I34" s="185"/>
      <c r="K34" s="5" t="b">
        <f t="shared" si="7"/>
        <v>0</v>
      </c>
      <c r="L34" s="3" t="s">
        <v>17</v>
      </c>
    </row>
    <row r="35" spans="1:12" ht="18" customHeight="1" x14ac:dyDescent="0.3">
      <c r="A35" s="26" t="b">
        <f t="shared" si="6"/>
        <v>0</v>
      </c>
      <c r="B35" s="145" t="s">
        <v>18</v>
      </c>
      <c r="C35" s="136"/>
      <c r="D35" s="136"/>
      <c r="E35" s="131"/>
      <c r="F35" s="183"/>
      <c r="G35" s="184"/>
      <c r="H35" s="184"/>
      <c r="I35" s="185"/>
      <c r="K35" s="5" t="b">
        <f t="shared" si="7"/>
        <v>0</v>
      </c>
      <c r="L35" s="3" t="s">
        <v>18</v>
      </c>
    </row>
    <row r="36" spans="1:12" ht="18" customHeight="1" thickBot="1" x14ac:dyDescent="0.35">
      <c r="A36" s="27" t="b">
        <f t="shared" si="6"/>
        <v>0</v>
      </c>
      <c r="B36" s="146" t="s">
        <v>19</v>
      </c>
      <c r="C36" s="139"/>
      <c r="D36" s="139"/>
      <c r="E36" s="131"/>
      <c r="F36" s="183"/>
      <c r="G36" s="184"/>
      <c r="H36" s="184"/>
      <c r="I36" s="185"/>
      <c r="K36" s="5" t="b">
        <f t="shared" si="7"/>
        <v>0</v>
      </c>
      <c r="L36" s="3" t="s">
        <v>19</v>
      </c>
    </row>
    <row r="37" spans="1:12" ht="18" customHeight="1" thickTop="1" thickBot="1" x14ac:dyDescent="0.35">
      <c r="A37" s="148" t="s">
        <v>22</v>
      </c>
      <c r="B37" s="149"/>
      <c r="C37" s="142">
        <f>SUM(C30:C36)</f>
        <v>0</v>
      </c>
      <c r="D37" s="142">
        <f>IF(C37&gt;40,C37-40,0)</f>
        <v>0</v>
      </c>
      <c r="E37" s="150"/>
      <c r="F37" s="186"/>
      <c r="G37" s="187"/>
      <c r="H37" s="187"/>
      <c r="I37" s="18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VFBWBSj8I6tKu3IyznPrUqFJkp+FPQOYw15MHeXmmD2XN3nNfIu0bp9hCRg7BLFYF9Ne86TBEGubAnGYv8BzHg==" saltValue="KfuP7m6qr6JaiyGzwXFzDw==" spinCount="100000" sheet="1" selectLockedCells="1"/>
  <mergeCells count="17">
    <mergeCell ref="A39:B39"/>
    <mergeCell ref="A40:B40"/>
    <mergeCell ref="F39:G39"/>
    <mergeCell ref="F40:G40"/>
    <mergeCell ref="F42:I42"/>
    <mergeCell ref="A42:D42"/>
    <mergeCell ref="A1:I1"/>
    <mergeCell ref="A2:I2"/>
    <mergeCell ref="A4:I7"/>
    <mergeCell ref="F31:I37"/>
    <mergeCell ref="G9:I9"/>
    <mergeCell ref="G10:I10"/>
    <mergeCell ref="A13:B13"/>
    <mergeCell ref="B8:D8"/>
    <mergeCell ref="B9:D9"/>
    <mergeCell ref="B10:D10"/>
    <mergeCell ref="G8:I8"/>
  </mergeCells>
  <conditionalFormatting sqref="K45 L13:L21 L28:L29 L36:L52">
    <cfRule type="cellIs" dxfId="909" priority="43" operator="equal">
      <formula>FALSE</formula>
    </cfRule>
  </conditionalFormatting>
  <conditionalFormatting sqref="A14">
    <cfRule type="cellIs" dxfId="908" priority="50" operator="equal">
      <formula>FALSE</formula>
    </cfRule>
  </conditionalFormatting>
  <conditionalFormatting sqref="L29:L37 K13:K21 K29 K37 K45">
    <cfRule type="cellIs" dxfId="907" priority="49" operator="equal">
      <formula>FALSE</formula>
    </cfRule>
  </conditionalFormatting>
  <conditionalFormatting sqref="K21">
    <cfRule type="cellIs" dxfId="906" priority="48" operator="equal">
      <formula>FALSE</formula>
    </cfRule>
  </conditionalFormatting>
  <conditionalFormatting sqref="L21:L29">
    <cfRule type="cellIs" dxfId="905" priority="47" operator="equal">
      <formula>FALSE</formula>
    </cfRule>
  </conditionalFormatting>
  <conditionalFormatting sqref="K48:K52">
    <cfRule type="cellIs" dxfId="904" priority="24" operator="equal">
      <formula>FALSE</formula>
    </cfRule>
  </conditionalFormatting>
  <conditionalFormatting sqref="F30">
    <cfRule type="cellIs" dxfId="903" priority="1" operator="equal">
      <formula>FALSE</formula>
    </cfRule>
  </conditionalFormatting>
  <conditionalFormatting sqref="K31">
    <cfRule type="cellIs" dxfId="902" priority="31" operator="equal">
      <formula>FALSE</formula>
    </cfRule>
  </conditionalFormatting>
  <conditionalFormatting sqref="K47">
    <cfRule type="cellIs" dxfId="901" priority="25" operator="equal">
      <formula>FALSE</formula>
    </cfRule>
  </conditionalFormatting>
  <conditionalFormatting sqref="K38">
    <cfRule type="cellIs" dxfId="900" priority="29" operator="equal">
      <formula>FALSE</formula>
    </cfRule>
  </conditionalFormatting>
  <conditionalFormatting sqref="K39">
    <cfRule type="cellIs" dxfId="899" priority="28" operator="equal">
      <formula>FALSE</formula>
    </cfRule>
  </conditionalFormatting>
  <conditionalFormatting sqref="K40:K44">
    <cfRule type="cellIs" dxfId="898" priority="27" operator="equal">
      <formula>FALSE</formula>
    </cfRule>
  </conditionalFormatting>
  <conditionalFormatting sqref="K22">
    <cfRule type="cellIs" dxfId="897" priority="35" operator="equal">
      <formula>FALSE</formula>
    </cfRule>
  </conditionalFormatting>
  <conditionalFormatting sqref="K23">
    <cfRule type="cellIs" dxfId="896" priority="34" operator="equal">
      <formula>FALSE</formula>
    </cfRule>
  </conditionalFormatting>
  <conditionalFormatting sqref="K24:K28">
    <cfRule type="cellIs" dxfId="895" priority="33" operator="equal">
      <formula>FALSE</formula>
    </cfRule>
  </conditionalFormatting>
  <conditionalFormatting sqref="K30">
    <cfRule type="cellIs" dxfId="894" priority="32" operator="equal">
      <formula>FALSE</formula>
    </cfRule>
  </conditionalFormatting>
  <conditionalFormatting sqref="B30:B36">
    <cfRule type="cellIs" dxfId="893" priority="8" operator="equal">
      <formula>FALSE</formula>
    </cfRule>
  </conditionalFormatting>
  <conditionalFormatting sqref="K32:K36">
    <cfRule type="cellIs" dxfId="892" priority="30" operator="equal">
      <formula>FALSE</formula>
    </cfRule>
  </conditionalFormatting>
  <conditionalFormatting sqref="A22">
    <cfRule type="cellIs" dxfId="891" priority="6" operator="equal">
      <formula>FALSE</formula>
    </cfRule>
  </conditionalFormatting>
  <conditionalFormatting sqref="F22">
    <cfRule type="cellIs" dxfId="890" priority="4" operator="equal">
      <formula>FALSE</formula>
    </cfRule>
  </conditionalFormatting>
  <conditionalFormatting sqref="K46">
    <cfRule type="cellIs" dxfId="889" priority="26" operator="equal">
      <formula>FALSE</formula>
    </cfRule>
  </conditionalFormatting>
  <conditionalFormatting sqref="F30">
    <cfRule type="cellIs" dxfId="888" priority="2" operator="equal">
      <formula>FALSE</formula>
    </cfRule>
  </conditionalFormatting>
  <conditionalFormatting sqref="A14:A20">
    <cfRule type="containsText" dxfId="887" priority="23" operator="containsText" text="FALSE">
      <formula>NOT(ISERROR(SEARCH("FALSE",A14)))</formula>
    </cfRule>
  </conditionalFormatting>
  <conditionalFormatting sqref="F14">
    <cfRule type="cellIs" dxfId="886" priority="22" operator="equal">
      <formula>FALSE</formula>
    </cfRule>
  </conditionalFormatting>
  <conditionalFormatting sqref="F14:F20">
    <cfRule type="containsText" dxfId="885" priority="21" operator="containsText" text="FALSE">
      <formula>NOT(ISERROR(SEARCH("FALSE",F14)))</formula>
    </cfRule>
  </conditionalFormatting>
  <conditionalFormatting sqref="B28">
    <cfRule type="cellIs" dxfId="884" priority="19" operator="equal">
      <formula>FALSE</formula>
    </cfRule>
  </conditionalFormatting>
  <conditionalFormatting sqref="B22:B28">
    <cfRule type="cellIs" dxfId="883" priority="20" operator="equal">
      <formula>FALSE</formula>
    </cfRule>
  </conditionalFormatting>
  <conditionalFormatting sqref="A29">
    <cfRule type="cellIs" dxfId="882" priority="18" operator="equal">
      <formula>FALSE</formula>
    </cfRule>
  </conditionalFormatting>
  <conditionalFormatting sqref="F29">
    <cfRule type="cellIs" dxfId="881" priority="11" operator="equal">
      <formula>FALSE</formula>
    </cfRule>
  </conditionalFormatting>
  <conditionalFormatting sqref="G22:G28">
    <cfRule type="cellIs" dxfId="880" priority="13" operator="equal">
      <formula>FALSE</formula>
    </cfRule>
  </conditionalFormatting>
  <conditionalFormatting sqref="F29">
    <cfRule type="cellIs" dxfId="879" priority="12" operator="equal">
      <formula>FALSE</formula>
    </cfRule>
  </conditionalFormatting>
  <conditionalFormatting sqref="A30">
    <cfRule type="cellIs" dxfId="878" priority="10" operator="equal">
      <formula>FALSE</formula>
    </cfRule>
  </conditionalFormatting>
  <conditionalFormatting sqref="A30:A36">
    <cfRule type="containsText" dxfId="877" priority="9" operator="containsText" text="FALSE">
      <formula>NOT(ISERROR(SEARCH("FALSE",A30)))</formula>
    </cfRule>
  </conditionalFormatting>
  <conditionalFormatting sqref="B36">
    <cfRule type="cellIs" dxfId="876" priority="7" operator="equal">
      <formula>FALSE</formula>
    </cfRule>
  </conditionalFormatting>
  <conditionalFormatting sqref="A22:A28">
    <cfRule type="containsText" dxfId="875" priority="5" operator="containsText" text="FALSE">
      <formula>NOT(ISERROR(SEARCH("FALSE",A22)))</formula>
    </cfRule>
  </conditionalFormatting>
  <conditionalFormatting sqref="F22:F28">
    <cfRule type="containsText" dxfId="874" priority="3" operator="containsText" text="FALSE">
      <formula>NOT(ISERROR(SEARCH("FALSE",F22)))</formula>
    </cfRule>
  </conditionalFormatting>
  <dataValidations count="3">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B8 J8" xr:uid="{00000000-0002-0000-0200-000002000000}"/>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showGridLines="0" zoomScale="98" zoomScaleNormal="98" workbookViewId="0">
      <pane ySplit="13" topLeftCell="A14" activePane="bottomLeft" state="frozen"/>
      <selection pane="bottomLeft" activeCell="C33" sqref="C33"/>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Schedule'!$K$6</f>
        <v>44019</v>
      </c>
      <c r="H8" s="194"/>
      <c r="I8" s="194"/>
      <c r="J8" s="37"/>
      <c r="K8" s="12" t="str">
        <f>TEXT(G8,"dddd")</f>
        <v>Tuesday</v>
      </c>
    </row>
    <row r="9" spans="1:12" ht="18" customHeight="1" thickBot="1" x14ac:dyDescent="0.35">
      <c r="A9" s="33" t="s">
        <v>5</v>
      </c>
      <c r="B9" s="199">
        <f>'June 22, 2020 - July 6, 2020'!$B$9</f>
        <v>0</v>
      </c>
      <c r="C9" s="199"/>
      <c r="D9" s="199"/>
      <c r="E9" s="4"/>
      <c r="F9" s="33" t="s">
        <v>6</v>
      </c>
      <c r="G9" s="189">
        <f>'Payroll Schedule'!$L$6</f>
        <v>44034</v>
      </c>
      <c r="H9" s="189"/>
      <c r="I9" s="189"/>
      <c r="J9" s="38"/>
    </row>
    <row r="10" spans="1:12" ht="18" customHeight="1" thickBot="1" x14ac:dyDescent="0.35">
      <c r="A10" s="33" t="s">
        <v>7</v>
      </c>
      <c r="B10" s="199">
        <f>'June 22, 2020 - July 6, 2020'!$B$10</f>
        <v>0</v>
      </c>
      <c r="C10" s="199"/>
      <c r="D10" s="199"/>
      <c r="E10" s="4"/>
      <c r="F10" s="33" t="s">
        <v>8</v>
      </c>
      <c r="G10" s="190">
        <f>'Payroll Schedule'!$B$6</f>
        <v>14</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191" t="s">
        <v>12</v>
      </c>
      <c r="B13" s="191"/>
      <c r="C13" s="16">
        <f>'June 22, 2020 - July 6, 2020'!$C$37</f>
        <v>0</v>
      </c>
      <c r="D13" s="16"/>
      <c r="E13" s="22"/>
      <c r="F13" s="23"/>
      <c r="G13" s="24"/>
      <c r="H13" s="25"/>
      <c r="I13" s="25"/>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71"/>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f t="shared" si="0"/>
        <v>44019</v>
      </c>
      <c r="B16" s="134" t="s">
        <v>15</v>
      </c>
      <c r="C16" s="169"/>
      <c r="D16" s="136"/>
      <c r="E16" s="131"/>
      <c r="F16" s="26" t="b">
        <f t="shared" si="1"/>
        <v>0</v>
      </c>
      <c r="G16" s="134" t="s">
        <v>15</v>
      </c>
      <c r="H16" s="136"/>
      <c r="I16" s="136"/>
      <c r="K16" s="5">
        <f t="shared" si="2"/>
        <v>44019</v>
      </c>
      <c r="L16" s="3" t="s">
        <v>15</v>
      </c>
    </row>
    <row r="17" spans="1:12" ht="18" customHeight="1" x14ac:dyDescent="0.3">
      <c r="A17" s="26">
        <f t="shared" si="0"/>
        <v>44020</v>
      </c>
      <c r="B17" s="134" t="s">
        <v>16</v>
      </c>
      <c r="C17" s="169"/>
      <c r="D17" s="136"/>
      <c r="E17" s="131"/>
      <c r="F17" s="26" t="b">
        <f t="shared" si="1"/>
        <v>0</v>
      </c>
      <c r="G17" s="134" t="s">
        <v>16</v>
      </c>
      <c r="H17" s="136"/>
      <c r="I17" s="136"/>
      <c r="K17" s="5">
        <f t="shared" si="2"/>
        <v>44020</v>
      </c>
      <c r="L17" s="3" t="s">
        <v>16</v>
      </c>
    </row>
    <row r="18" spans="1:12" ht="18" customHeight="1" x14ac:dyDescent="0.3">
      <c r="A18" s="26">
        <f t="shared" si="0"/>
        <v>44021</v>
      </c>
      <c r="B18" s="134" t="s">
        <v>17</v>
      </c>
      <c r="C18" s="135"/>
      <c r="D18" s="136"/>
      <c r="E18" s="131"/>
      <c r="F18" s="26" t="b">
        <f t="shared" si="1"/>
        <v>0</v>
      </c>
      <c r="G18" s="134" t="s">
        <v>17</v>
      </c>
      <c r="H18" s="136"/>
      <c r="I18" s="136"/>
      <c r="K18" s="5">
        <f t="shared" si="2"/>
        <v>44021</v>
      </c>
      <c r="L18" s="3" t="s">
        <v>17</v>
      </c>
    </row>
    <row r="19" spans="1:12" ht="18" customHeight="1" x14ac:dyDescent="0.3">
      <c r="A19" s="26">
        <f t="shared" si="0"/>
        <v>44022</v>
      </c>
      <c r="B19" s="134" t="s">
        <v>18</v>
      </c>
      <c r="C19" s="135"/>
      <c r="D19" s="136"/>
      <c r="E19" s="131"/>
      <c r="F19" s="26" t="b">
        <f t="shared" si="1"/>
        <v>0</v>
      </c>
      <c r="G19" s="134" t="s">
        <v>18</v>
      </c>
      <c r="H19" s="136"/>
      <c r="I19" s="136"/>
      <c r="K19" s="5">
        <f t="shared" si="2"/>
        <v>44022</v>
      </c>
      <c r="L19" s="3" t="s">
        <v>18</v>
      </c>
    </row>
    <row r="20" spans="1:12" ht="18" customHeight="1" thickBot="1" x14ac:dyDescent="0.35">
      <c r="A20" s="27">
        <f t="shared" si="0"/>
        <v>44023</v>
      </c>
      <c r="B20" s="137" t="s">
        <v>19</v>
      </c>
      <c r="C20" s="138"/>
      <c r="D20" s="139"/>
      <c r="E20" s="131"/>
      <c r="F20" s="27" t="b">
        <f t="shared" si="1"/>
        <v>0</v>
      </c>
      <c r="G20" s="137" t="s">
        <v>19</v>
      </c>
      <c r="H20" s="139"/>
      <c r="I20" s="139"/>
      <c r="K20" s="5">
        <f t="shared" si="2"/>
        <v>44023</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44024</v>
      </c>
      <c r="B22" s="144" t="s">
        <v>13</v>
      </c>
      <c r="C22" s="133"/>
      <c r="D22" s="130"/>
      <c r="E22" s="131"/>
      <c r="F22" s="128" t="b">
        <f t="shared" ref="F22:F28" si="4">K46</f>
        <v>0</v>
      </c>
      <c r="G22" s="144" t="s">
        <v>13</v>
      </c>
      <c r="H22" s="130"/>
      <c r="I22" s="130"/>
      <c r="K22" s="5">
        <f>IF(K20=0,"",IF(K20&lt;$G$9,K20+1,IF(K20=$G$9,"")))</f>
        <v>44024</v>
      </c>
      <c r="L22" s="3" t="s">
        <v>13</v>
      </c>
    </row>
    <row r="23" spans="1:12" ht="18" customHeight="1" x14ac:dyDescent="0.3">
      <c r="A23" s="26">
        <f t="shared" si="3"/>
        <v>44025</v>
      </c>
      <c r="B23" s="145" t="s">
        <v>14</v>
      </c>
      <c r="C23" s="135"/>
      <c r="D23" s="136"/>
      <c r="E23" s="131"/>
      <c r="F23" s="26" t="b">
        <f t="shared" si="4"/>
        <v>0</v>
      </c>
      <c r="G23" s="145" t="s">
        <v>14</v>
      </c>
      <c r="H23" s="136"/>
      <c r="I23" s="136"/>
      <c r="K23" s="5">
        <f>IF(K22=0,"",IF(K22&lt;$G$9,K22+1,IF(K22=$G$9,"")))</f>
        <v>44025</v>
      </c>
      <c r="L23" s="3" t="s">
        <v>14</v>
      </c>
    </row>
    <row r="24" spans="1:12" ht="18" customHeight="1" x14ac:dyDescent="0.3">
      <c r="A24" s="26">
        <f t="shared" si="3"/>
        <v>44026</v>
      </c>
      <c r="B24" s="145" t="s">
        <v>15</v>
      </c>
      <c r="C24" s="135"/>
      <c r="D24" s="136"/>
      <c r="E24" s="131"/>
      <c r="F24" s="26" t="b">
        <f t="shared" si="4"/>
        <v>0</v>
      </c>
      <c r="G24" s="145" t="s">
        <v>15</v>
      </c>
      <c r="H24" s="136"/>
      <c r="I24" s="136"/>
      <c r="K24" s="5">
        <f t="shared" ref="K24:K28" si="5">IF(K23=0,"",IF(K23&lt;$G$9,K23+1,IF(K23=$G$9,"")))</f>
        <v>44026</v>
      </c>
      <c r="L24" s="3" t="s">
        <v>15</v>
      </c>
    </row>
    <row r="25" spans="1:12" ht="18" customHeight="1" x14ac:dyDescent="0.3">
      <c r="A25" s="26">
        <f t="shared" si="3"/>
        <v>44027</v>
      </c>
      <c r="B25" s="145" t="s">
        <v>16</v>
      </c>
      <c r="C25" s="135"/>
      <c r="D25" s="136"/>
      <c r="E25" s="131"/>
      <c r="F25" s="26" t="b">
        <f t="shared" si="4"/>
        <v>0</v>
      </c>
      <c r="G25" s="145" t="s">
        <v>16</v>
      </c>
      <c r="H25" s="136"/>
      <c r="I25" s="136"/>
      <c r="K25" s="5">
        <f t="shared" si="5"/>
        <v>44027</v>
      </c>
      <c r="L25" s="3" t="s">
        <v>16</v>
      </c>
    </row>
    <row r="26" spans="1:12" ht="18" customHeight="1" x14ac:dyDescent="0.3">
      <c r="A26" s="26">
        <f t="shared" si="3"/>
        <v>44028</v>
      </c>
      <c r="B26" s="145" t="s">
        <v>17</v>
      </c>
      <c r="C26" s="135"/>
      <c r="D26" s="136"/>
      <c r="E26" s="131"/>
      <c r="F26" s="26" t="b">
        <f t="shared" si="4"/>
        <v>0</v>
      </c>
      <c r="G26" s="145" t="s">
        <v>17</v>
      </c>
      <c r="H26" s="136"/>
      <c r="I26" s="136"/>
      <c r="K26" s="5">
        <f t="shared" si="5"/>
        <v>44028</v>
      </c>
      <c r="L26" s="3" t="s">
        <v>17</v>
      </c>
    </row>
    <row r="27" spans="1:12" ht="18" customHeight="1" x14ac:dyDescent="0.3">
      <c r="A27" s="26">
        <f t="shared" si="3"/>
        <v>44029</v>
      </c>
      <c r="B27" s="145" t="s">
        <v>18</v>
      </c>
      <c r="C27" s="135"/>
      <c r="D27" s="136"/>
      <c r="E27" s="131"/>
      <c r="F27" s="26" t="b">
        <f t="shared" si="4"/>
        <v>0</v>
      </c>
      <c r="G27" s="145" t="s">
        <v>18</v>
      </c>
      <c r="H27" s="136"/>
      <c r="I27" s="136"/>
      <c r="K27" s="5">
        <f t="shared" si="5"/>
        <v>44029</v>
      </c>
      <c r="L27" s="3" t="s">
        <v>18</v>
      </c>
    </row>
    <row r="28" spans="1:12" ht="18" customHeight="1" thickBot="1" x14ac:dyDescent="0.35">
      <c r="A28" s="27">
        <f t="shared" si="3"/>
        <v>44030</v>
      </c>
      <c r="B28" s="146" t="s">
        <v>19</v>
      </c>
      <c r="C28" s="138"/>
      <c r="D28" s="139"/>
      <c r="E28" s="131"/>
      <c r="F28" s="27" t="b">
        <f t="shared" si="4"/>
        <v>0</v>
      </c>
      <c r="G28" s="146" t="s">
        <v>19</v>
      </c>
      <c r="H28" s="139"/>
      <c r="I28" s="139"/>
      <c r="K28" s="5">
        <f t="shared" si="5"/>
        <v>44030</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44031</v>
      </c>
      <c r="B30" s="144" t="s">
        <v>13</v>
      </c>
      <c r="C30" s="133"/>
      <c r="D30" s="130"/>
      <c r="E30" s="30"/>
      <c r="F30" s="15" t="s">
        <v>29</v>
      </c>
      <c r="G30" s="29"/>
      <c r="H30" s="31">
        <f>(C21+C29+C37+H21+H29)-C13</f>
        <v>0</v>
      </c>
      <c r="I30" s="31">
        <f>D21+D29+D37+I21+I29</f>
        <v>0</v>
      </c>
      <c r="K30" s="5">
        <f>IF(K28=0,"",IF(K28&lt;$G$9,K28+1,IF(K28=$G$9,"")))</f>
        <v>44031</v>
      </c>
      <c r="L30" s="3" t="s">
        <v>13</v>
      </c>
    </row>
    <row r="31" spans="1:12" ht="18" customHeight="1" thickTop="1" x14ac:dyDescent="0.3">
      <c r="A31" s="26">
        <f t="shared" si="6"/>
        <v>44032</v>
      </c>
      <c r="B31" s="145" t="s">
        <v>14</v>
      </c>
      <c r="C31" s="135"/>
      <c r="D31" s="136"/>
      <c r="E31" s="30"/>
      <c r="F31" s="200" t="s">
        <v>32</v>
      </c>
      <c r="G31" s="201"/>
      <c r="H31" s="201"/>
      <c r="I31" s="202"/>
      <c r="K31" s="5">
        <f>IF(K30=0,"",IF(K30&lt;$G$9,K30+1,IF(K30=$G$9,"")))</f>
        <v>44032</v>
      </c>
      <c r="L31" s="3" t="s">
        <v>14</v>
      </c>
    </row>
    <row r="32" spans="1:12" ht="18" customHeight="1" x14ac:dyDescent="0.3">
      <c r="A32" s="26">
        <f t="shared" si="6"/>
        <v>44033</v>
      </c>
      <c r="B32" s="145" t="s">
        <v>15</v>
      </c>
      <c r="C32" s="135"/>
      <c r="D32" s="136"/>
      <c r="E32" s="30"/>
      <c r="F32" s="203"/>
      <c r="G32" s="204"/>
      <c r="H32" s="204"/>
      <c r="I32" s="205"/>
      <c r="K32" s="5">
        <f t="shared" ref="K32:K36" si="7">IF(K31=0,"",IF(K31&lt;$G$9,K31+1,IF(K31=$G$9,"")))</f>
        <v>44033</v>
      </c>
      <c r="L32" s="3" t="s">
        <v>15</v>
      </c>
    </row>
    <row r="33" spans="1:12" ht="18" customHeight="1" x14ac:dyDescent="0.3">
      <c r="A33" s="26">
        <f t="shared" si="6"/>
        <v>44034</v>
      </c>
      <c r="B33" s="145" t="s">
        <v>16</v>
      </c>
      <c r="C33" s="135"/>
      <c r="D33" s="136"/>
      <c r="E33" s="30"/>
      <c r="F33" s="203"/>
      <c r="G33" s="204"/>
      <c r="H33" s="204"/>
      <c r="I33" s="205"/>
      <c r="K33" s="5">
        <f t="shared" si="7"/>
        <v>44034</v>
      </c>
      <c r="L33" s="3" t="s">
        <v>16</v>
      </c>
    </row>
    <row r="34" spans="1:12" ht="18" customHeight="1" x14ac:dyDescent="0.3">
      <c r="A34" s="26" t="str">
        <f t="shared" si="6"/>
        <v/>
      </c>
      <c r="B34" s="145" t="s">
        <v>17</v>
      </c>
      <c r="C34" s="152"/>
      <c r="D34" s="136"/>
      <c r="E34" s="30"/>
      <c r="F34" s="203"/>
      <c r="G34" s="204"/>
      <c r="H34" s="204"/>
      <c r="I34" s="205"/>
      <c r="K34" s="5" t="str">
        <f t="shared" si="7"/>
        <v/>
      </c>
      <c r="L34" s="3" t="s">
        <v>17</v>
      </c>
    </row>
    <row r="35" spans="1:12" ht="18" customHeight="1" x14ac:dyDescent="0.3">
      <c r="A35" s="26" t="b">
        <f t="shared" si="6"/>
        <v>0</v>
      </c>
      <c r="B35" s="145" t="s">
        <v>18</v>
      </c>
      <c r="C35" s="152"/>
      <c r="D35" s="136"/>
      <c r="E35" s="30"/>
      <c r="F35" s="203"/>
      <c r="G35" s="204"/>
      <c r="H35" s="204"/>
      <c r="I35" s="205"/>
      <c r="K35" s="5" t="b">
        <f t="shared" si="7"/>
        <v>0</v>
      </c>
      <c r="L35" s="3" t="s">
        <v>18</v>
      </c>
    </row>
    <row r="36" spans="1:12" ht="18" customHeight="1" thickBot="1" x14ac:dyDescent="0.35">
      <c r="A36" s="27" t="b">
        <f t="shared" si="6"/>
        <v>0</v>
      </c>
      <c r="B36" s="146" t="s">
        <v>19</v>
      </c>
      <c r="C36" s="153"/>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WDCrt54D1mMpWPmm8diDYplBUgUPuHZ5YeNyKjPLdCwGUmIMeVnaCj3nGrIemsiu7U/yGaDnO+oGZApsHNzK2A==" saltValue="f1u68Pda6IadHvl/A9igf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873" priority="34" operator="equal">
      <formula>FALSE</formula>
    </cfRule>
  </conditionalFormatting>
  <conditionalFormatting sqref="A14">
    <cfRule type="cellIs" dxfId="872" priority="38" operator="equal">
      <formula>FALSE</formula>
    </cfRule>
  </conditionalFormatting>
  <conditionalFormatting sqref="L29:L37 K13:K21 K29 K37 K45">
    <cfRule type="cellIs" dxfId="871" priority="37" operator="equal">
      <formula>FALSE</formula>
    </cfRule>
  </conditionalFormatting>
  <conditionalFormatting sqref="K21">
    <cfRule type="cellIs" dxfId="870" priority="36" operator="equal">
      <formula>FALSE</formula>
    </cfRule>
  </conditionalFormatting>
  <conditionalFormatting sqref="L21:L29">
    <cfRule type="cellIs" dxfId="869" priority="35" operator="equal">
      <formula>FALSE</formula>
    </cfRule>
  </conditionalFormatting>
  <conditionalFormatting sqref="K48:K52">
    <cfRule type="cellIs" dxfId="868" priority="22" operator="equal">
      <formula>FALSE</formula>
    </cfRule>
  </conditionalFormatting>
  <conditionalFormatting sqref="F30">
    <cfRule type="cellIs" dxfId="867" priority="3" operator="equal">
      <formula>FALSE</formula>
    </cfRule>
  </conditionalFormatting>
  <conditionalFormatting sqref="K31">
    <cfRule type="cellIs" dxfId="866" priority="29" operator="equal">
      <formula>FALSE</formula>
    </cfRule>
  </conditionalFormatting>
  <conditionalFormatting sqref="K47">
    <cfRule type="cellIs" dxfId="865" priority="23" operator="equal">
      <formula>FALSE</formula>
    </cfRule>
  </conditionalFormatting>
  <conditionalFormatting sqref="K38">
    <cfRule type="cellIs" dxfId="864" priority="27" operator="equal">
      <formula>FALSE</formula>
    </cfRule>
  </conditionalFormatting>
  <conditionalFormatting sqref="K39">
    <cfRule type="cellIs" dxfId="863" priority="26" operator="equal">
      <formula>FALSE</formula>
    </cfRule>
  </conditionalFormatting>
  <conditionalFormatting sqref="K40:K44">
    <cfRule type="cellIs" dxfId="862" priority="25" operator="equal">
      <formula>FALSE</formula>
    </cfRule>
  </conditionalFormatting>
  <conditionalFormatting sqref="K22">
    <cfRule type="cellIs" dxfId="861" priority="33" operator="equal">
      <formula>FALSE</formula>
    </cfRule>
  </conditionalFormatting>
  <conditionalFormatting sqref="K23">
    <cfRule type="cellIs" dxfId="860" priority="32" operator="equal">
      <formula>FALSE</formula>
    </cfRule>
  </conditionalFormatting>
  <conditionalFormatting sqref="K24:K28">
    <cfRule type="cellIs" dxfId="859" priority="31" operator="equal">
      <formula>FALSE</formula>
    </cfRule>
  </conditionalFormatting>
  <conditionalFormatting sqref="K30">
    <cfRule type="cellIs" dxfId="858" priority="30" operator="equal">
      <formula>FALSE</formula>
    </cfRule>
  </conditionalFormatting>
  <conditionalFormatting sqref="B30:B36">
    <cfRule type="cellIs" dxfId="857" priority="10" operator="equal">
      <formula>FALSE</formula>
    </cfRule>
  </conditionalFormatting>
  <conditionalFormatting sqref="K32:K36">
    <cfRule type="cellIs" dxfId="856" priority="28" operator="equal">
      <formula>FALSE</formula>
    </cfRule>
  </conditionalFormatting>
  <conditionalFormatting sqref="A22">
    <cfRule type="cellIs" dxfId="855" priority="8" operator="equal">
      <formula>FALSE</formula>
    </cfRule>
  </conditionalFormatting>
  <conditionalFormatting sqref="F22">
    <cfRule type="cellIs" dxfId="854" priority="6" operator="equal">
      <formula>FALSE</formula>
    </cfRule>
  </conditionalFormatting>
  <conditionalFormatting sqref="K46">
    <cfRule type="cellIs" dxfId="853" priority="24" operator="equal">
      <formula>FALSE</formula>
    </cfRule>
  </conditionalFormatting>
  <conditionalFormatting sqref="F30">
    <cfRule type="cellIs" dxfId="852" priority="4" operator="equal">
      <formula>FALSE</formula>
    </cfRule>
  </conditionalFormatting>
  <conditionalFormatting sqref="A14:A20">
    <cfRule type="containsText" dxfId="851" priority="21" operator="containsText" text="FALSE">
      <formula>NOT(ISERROR(SEARCH("FALSE",A14)))</formula>
    </cfRule>
  </conditionalFormatting>
  <conditionalFormatting sqref="F14">
    <cfRule type="cellIs" dxfId="850" priority="20" operator="equal">
      <formula>FALSE</formula>
    </cfRule>
  </conditionalFormatting>
  <conditionalFormatting sqref="F14:F20">
    <cfRule type="containsText" dxfId="849" priority="19" operator="containsText" text="FALSE">
      <formula>NOT(ISERROR(SEARCH("FALSE",F14)))</formula>
    </cfRule>
  </conditionalFormatting>
  <conditionalFormatting sqref="B28">
    <cfRule type="cellIs" dxfId="848" priority="17" operator="equal">
      <formula>FALSE</formula>
    </cfRule>
  </conditionalFormatting>
  <conditionalFormatting sqref="B22:B28">
    <cfRule type="cellIs" dxfId="847" priority="18" operator="equal">
      <formula>FALSE</formula>
    </cfRule>
  </conditionalFormatting>
  <conditionalFormatting sqref="A29">
    <cfRule type="cellIs" dxfId="846" priority="16" operator="equal">
      <formula>FALSE</formula>
    </cfRule>
  </conditionalFormatting>
  <conditionalFormatting sqref="F29">
    <cfRule type="cellIs" dxfId="845" priority="13" operator="equal">
      <formula>FALSE</formula>
    </cfRule>
  </conditionalFormatting>
  <conditionalFormatting sqref="G22:G28">
    <cfRule type="cellIs" dxfId="844" priority="15" operator="equal">
      <formula>FALSE</formula>
    </cfRule>
  </conditionalFormatting>
  <conditionalFormatting sqref="F29">
    <cfRule type="cellIs" dxfId="843" priority="14" operator="equal">
      <formula>FALSE</formula>
    </cfRule>
  </conditionalFormatting>
  <conditionalFormatting sqref="A30">
    <cfRule type="cellIs" dxfId="842" priority="12" operator="equal">
      <formula>FALSE</formula>
    </cfRule>
  </conditionalFormatting>
  <conditionalFormatting sqref="A30:A36">
    <cfRule type="containsText" dxfId="841" priority="11" operator="containsText" text="FALSE">
      <formula>NOT(ISERROR(SEARCH("FALSE",A30)))</formula>
    </cfRule>
  </conditionalFormatting>
  <conditionalFormatting sqref="B36">
    <cfRule type="cellIs" dxfId="840" priority="9" operator="equal">
      <formula>FALSE</formula>
    </cfRule>
  </conditionalFormatting>
  <conditionalFormatting sqref="A22:A28">
    <cfRule type="containsText" dxfId="839" priority="7" operator="containsText" text="FALSE">
      <formula>NOT(ISERROR(SEARCH("FALSE",A22)))</formula>
    </cfRule>
  </conditionalFormatting>
  <conditionalFormatting sqref="F22:F28">
    <cfRule type="containsText" dxfId="838" priority="5" operator="containsText" text="FALSE">
      <formula>NOT(ISERROR(SEARCH("FALSE",F22)))</formula>
    </cfRule>
  </conditionalFormatting>
  <conditionalFormatting sqref="B8:D8">
    <cfRule type="cellIs" dxfId="837" priority="2" operator="equal">
      <formula>0</formula>
    </cfRule>
  </conditionalFormatting>
  <conditionalFormatting sqref="B9:D10">
    <cfRule type="cellIs" dxfId="83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showGridLines="0" zoomScale="98" zoomScaleNormal="98" workbookViewId="0">
      <pane ySplit="13" topLeftCell="A20"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Schedule'!$K$8</f>
        <v>44035</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Schedule'!$L$8</f>
        <v>44048</v>
      </c>
      <c r="H9" s="189"/>
      <c r="I9" s="189"/>
      <c r="J9" s="38"/>
    </row>
    <row r="10" spans="1:12" ht="18" customHeight="1" thickBot="1" x14ac:dyDescent="0.35">
      <c r="A10" s="33" t="s">
        <v>7</v>
      </c>
      <c r="B10" s="199">
        <f>'June 22, 2020 - July 6, 2020'!$B$10</f>
        <v>0</v>
      </c>
      <c r="C10" s="199"/>
      <c r="D10" s="199"/>
      <c r="E10" s="4"/>
      <c r="F10" s="33" t="s">
        <v>8</v>
      </c>
      <c r="G10" s="190">
        <f>'Payroll Schedule'!$B$8</f>
        <v>15</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191" t="s">
        <v>12</v>
      </c>
      <c r="B13" s="191"/>
      <c r="C13" s="16">
        <f>'July 7, 2020 - July 22, 2020'!$C$37</f>
        <v>0</v>
      </c>
      <c r="D13" s="16"/>
      <c r="E13" s="22"/>
      <c r="F13" s="23"/>
      <c r="G13" s="24"/>
      <c r="H13" s="25"/>
      <c r="I13" s="25"/>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52"/>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44035</v>
      </c>
      <c r="B18" s="134" t="s">
        <v>17</v>
      </c>
      <c r="C18" s="135"/>
      <c r="D18" s="136"/>
      <c r="E18" s="131"/>
      <c r="F18" s="26" t="b">
        <f t="shared" si="1"/>
        <v>0</v>
      </c>
      <c r="G18" s="134" t="s">
        <v>17</v>
      </c>
      <c r="H18" s="136"/>
      <c r="I18" s="136"/>
      <c r="K18" s="5">
        <f t="shared" si="2"/>
        <v>44035</v>
      </c>
      <c r="L18" s="3" t="s">
        <v>17</v>
      </c>
    </row>
    <row r="19" spans="1:12" ht="18" customHeight="1" x14ac:dyDescent="0.3">
      <c r="A19" s="26">
        <f t="shared" si="0"/>
        <v>44036</v>
      </c>
      <c r="B19" s="134" t="s">
        <v>18</v>
      </c>
      <c r="C19" s="135"/>
      <c r="D19" s="136"/>
      <c r="E19" s="131"/>
      <c r="F19" s="26" t="b">
        <f t="shared" si="1"/>
        <v>0</v>
      </c>
      <c r="G19" s="134" t="s">
        <v>18</v>
      </c>
      <c r="H19" s="136"/>
      <c r="I19" s="136"/>
      <c r="K19" s="5">
        <f t="shared" si="2"/>
        <v>44036</v>
      </c>
      <c r="L19" s="3" t="s">
        <v>18</v>
      </c>
    </row>
    <row r="20" spans="1:12" ht="18" customHeight="1" thickBot="1" x14ac:dyDescent="0.35">
      <c r="A20" s="27">
        <f t="shared" si="0"/>
        <v>44037</v>
      </c>
      <c r="B20" s="137" t="s">
        <v>19</v>
      </c>
      <c r="C20" s="138"/>
      <c r="D20" s="139"/>
      <c r="E20" s="131"/>
      <c r="F20" s="27" t="b">
        <f t="shared" si="1"/>
        <v>0</v>
      </c>
      <c r="G20" s="137" t="s">
        <v>19</v>
      </c>
      <c r="H20" s="139"/>
      <c r="I20" s="139"/>
      <c r="K20" s="5">
        <f t="shared" si="2"/>
        <v>44037</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44038</v>
      </c>
      <c r="B22" s="144" t="s">
        <v>13</v>
      </c>
      <c r="C22" s="133"/>
      <c r="D22" s="130"/>
      <c r="E22" s="131"/>
      <c r="F22" s="128" t="b">
        <f t="shared" ref="F22:F28" si="4">K46</f>
        <v>0</v>
      </c>
      <c r="G22" s="144" t="s">
        <v>13</v>
      </c>
      <c r="H22" s="130"/>
      <c r="I22" s="130"/>
      <c r="K22" s="5">
        <f>IF(K20=0,"",IF(K20&lt;$G$9,K20+1,IF(K20=$G$9,"")))</f>
        <v>44038</v>
      </c>
      <c r="L22" s="3" t="s">
        <v>13</v>
      </c>
    </row>
    <row r="23" spans="1:12" ht="18" customHeight="1" x14ac:dyDescent="0.3">
      <c r="A23" s="26">
        <f t="shared" si="3"/>
        <v>44039</v>
      </c>
      <c r="B23" s="145" t="s">
        <v>14</v>
      </c>
      <c r="C23" s="135"/>
      <c r="D23" s="136"/>
      <c r="E23" s="131"/>
      <c r="F23" s="26" t="b">
        <f t="shared" si="4"/>
        <v>0</v>
      </c>
      <c r="G23" s="145" t="s">
        <v>14</v>
      </c>
      <c r="H23" s="136"/>
      <c r="I23" s="136"/>
      <c r="K23" s="5">
        <f>IF(K22=0,"",IF(K22&lt;$G$9,K22+1,IF(K22=$G$9,"")))</f>
        <v>44039</v>
      </c>
      <c r="L23" s="3" t="s">
        <v>14</v>
      </c>
    </row>
    <row r="24" spans="1:12" ht="18" customHeight="1" x14ac:dyDescent="0.3">
      <c r="A24" s="26">
        <f t="shared" si="3"/>
        <v>44040</v>
      </c>
      <c r="B24" s="145" t="s">
        <v>15</v>
      </c>
      <c r="C24" s="135"/>
      <c r="D24" s="136"/>
      <c r="E24" s="131"/>
      <c r="F24" s="26" t="b">
        <f t="shared" si="4"/>
        <v>0</v>
      </c>
      <c r="G24" s="145" t="s">
        <v>15</v>
      </c>
      <c r="H24" s="136"/>
      <c r="I24" s="136"/>
      <c r="K24" s="5">
        <f t="shared" ref="K24:K28" si="5">IF(K23=0,"",IF(K23&lt;$G$9,K23+1,IF(K23=$G$9,"")))</f>
        <v>44040</v>
      </c>
      <c r="L24" s="3" t="s">
        <v>15</v>
      </c>
    </row>
    <row r="25" spans="1:12" ht="18" customHeight="1" x14ac:dyDescent="0.3">
      <c r="A25" s="26">
        <f t="shared" si="3"/>
        <v>44041</v>
      </c>
      <c r="B25" s="145" t="s">
        <v>16</v>
      </c>
      <c r="C25" s="135"/>
      <c r="D25" s="136"/>
      <c r="E25" s="131"/>
      <c r="F25" s="26" t="b">
        <f t="shared" si="4"/>
        <v>0</v>
      </c>
      <c r="G25" s="145" t="s">
        <v>16</v>
      </c>
      <c r="H25" s="136"/>
      <c r="I25" s="136"/>
      <c r="K25" s="5">
        <f t="shared" si="5"/>
        <v>44041</v>
      </c>
      <c r="L25" s="3" t="s">
        <v>16</v>
      </c>
    </row>
    <row r="26" spans="1:12" ht="18" customHeight="1" x14ac:dyDescent="0.3">
      <c r="A26" s="26">
        <f t="shared" si="3"/>
        <v>44042</v>
      </c>
      <c r="B26" s="145" t="s">
        <v>17</v>
      </c>
      <c r="C26" s="135"/>
      <c r="D26" s="136"/>
      <c r="E26" s="131"/>
      <c r="F26" s="26" t="b">
        <f t="shared" si="4"/>
        <v>0</v>
      </c>
      <c r="G26" s="145" t="s">
        <v>17</v>
      </c>
      <c r="H26" s="136"/>
      <c r="I26" s="136"/>
      <c r="K26" s="5">
        <f t="shared" si="5"/>
        <v>44042</v>
      </c>
      <c r="L26" s="3" t="s">
        <v>17</v>
      </c>
    </row>
    <row r="27" spans="1:12" ht="18" customHeight="1" x14ac:dyDescent="0.3">
      <c r="A27" s="26">
        <f t="shared" si="3"/>
        <v>44043</v>
      </c>
      <c r="B27" s="145" t="s">
        <v>18</v>
      </c>
      <c r="C27" s="135"/>
      <c r="D27" s="136"/>
      <c r="E27" s="131"/>
      <c r="F27" s="26" t="b">
        <f t="shared" si="4"/>
        <v>0</v>
      </c>
      <c r="G27" s="145" t="s">
        <v>18</v>
      </c>
      <c r="H27" s="136"/>
      <c r="I27" s="136"/>
      <c r="K27" s="5">
        <f t="shared" si="5"/>
        <v>44043</v>
      </c>
      <c r="L27" s="3" t="s">
        <v>18</v>
      </c>
    </row>
    <row r="28" spans="1:12" ht="18" customHeight="1" thickBot="1" x14ac:dyDescent="0.35">
      <c r="A28" s="27">
        <f t="shared" si="3"/>
        <v>44044</v>
      </c>
      <c r="B28" s="146" t="s">
        <v>19</v>
      </c>
      <c r="C28" s="138"/>
      <c r="D28" s="139"/>
      <c r="E28" s="131"/>
      <c r="F28" s="27" t="b">
        <f t="shared" si="4"/>
        <v>0</v>
      </c>
      <c r="G28" s="146" t="s">
        <v>19</v>
      </c>
      <c r="H28" s="139"/>
      <c r="I28" s="139"/>
      <c r="K28" s="5">
        <f t="shared" si="5"/>
        <v>44044</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44045</v>
      </c>
      <c r="B30" s="144" t="s">
        <v>13</v>
      </c>
      <c r="C30" s="133"/>
      <c r="D30" s="130"/>
      <c r="E30" s="30"/>
      <c r="F30" s="15" t="s">
        <v>29</v>
      </c>
      <c r="G30" s="29"/>
      <c r="H30" s="31">
        <f>(C21+C29+C37+H21+H29)-C13</f>
        <v>0</v>
      </c>
      <c r="I30" s="31">
        <f>D21+D29+D37+I21+I29</f>
        <v>0</v>
      </c>
      <c r="K30" s="5">
        <f>IF(K28=0,"",IF(K28&lt;$G$9,K28+1,IF(K28=$G$9,"")))</f>
        <v>44045</v>
      </c>
      <c r="L30" s="3" t="s">
        <v>13</v>
      </c>
    </row>
    <row r="31" spans="1:12" ht="18" customHeight="1" thickTop="1" x14ac:dyDescent="0.3">
      <c r="A31" s="26">
        <f t="shared" si="6"/>
        <v>44046</v>
      </c>
      <c r="B31" s="145" t="s">
        <v>14</v>
      </c>
      <c r="C31" s="135"/>
      <c r="D31" s="136"/>
      <c r="E31" s="30"/>
      <c r="F31" s="200" t="s">
        <v>32</v>
      </c>
      <c r="G31" s="201"/>
      <c r="H31" s="201"/>
      <c r="I31" s="202"/>
      <c r="K31" s="5">
        <f>IF(K30=0,"",IF(K30&lt;$G$9,K30+1,IF(K30=$G$9,"")))</f>
        <v>44046</v>
      </c>
      <c r="L31" s="3" t="s">
        <v>14</v>
      </c>
    </row>
    <row r="32" spans="1:12" ht="18" customHeight="1" x14ac:dyDescent="0.3">
      <c r="A32" s="26">
        <f t="shared" si="6"/>
        <v>44047</v>
      </c>
      <c r="B32" s="145" t="s">
        <v>15</v>
      </c>
      <c r="C32" s="169"/>
      <c r="D32" s="136"/>
      <c r="E32" s="30"/>
      <c r="F32" s="203"/>
      <c r="G32" s="204"/>
      <c r="H32" s="204"/>
      <c r="I32" s="205"/>
      <c r="K32" s="5">
        <f t="shared" ref="K32:K36" si="7">IF(K31=0,"",IF(K31&lt;$G$9,K31+1,IF(K31=$G$9,"")))</f>
        <v>44047</v>
      </c>
      <c r="L32" s="3" t="s">
        <v>15</v>
      </c>
    </row>
    <row r="33" spans="1:12" ht="18" customHeight="1" x14ac:dyDescent="0.3">
      <c r="A33" s="26">
        <f t="shared" si="6"/>
        <v>44048</v>
      </c>
      <c r="B33" s="145" t="s">
        <v>16</v>
      </c>
      <c r="C33" s="169"/>
      <c r="D33" s="136"/>
      <c r="E33" s="30"/>
      <c r="F33" s="203"/>
      <c r="G33" s="204"/>
      <c r="H33" s="204"/>
      <c r="I33" s="205"/>
      <c r="K33" s="5">
        <f t="shared" si="7"/>
        <v>44048</v>
      </c>
      <c r="L33" s="3" t="s">
        <v>16</v>
      </c>
    </row>
    <row r="34" spans="1:12" ht="18" customHeight="1" x14ac:dyDescent="0.3">
      <c r="A34" s="26" t="str">
        <f t="shared" si="6"/>
        <v/>
      </c>
      <c r="B34" s="145" t="s">
        <v>17</v>
      </c>
      <c r="C34" s="136"/>
      <c r="D34" s="136"/>
      <c r="E34" s="30"/>
      <c r="F34" s="203"/>
      <c r="G34" s="204"/>
      <c r="H34" s="204"/>
      <c r="I34" s="205"/>
      <c r="K34" s="5" t="str">
        <f t="shared" si="7"/>
        <v/>
      </c>
      <c r="L34" s="3" t="s">
        <v>17</v>
      </c>
    </row>
    <row r="35" spans="1:12" ht="18" customHeight="1" x14ac:dyDescent="0.3">
      <c r="A35" s="26" t="b">
        <f t="shared" si="6"/>
        <v>0</v>
      </c>
      <c r="B35" s="145" t="s">
        <v>18</v>
      </c>
      <c r="C35" s="136"/>
      <c r="D35" s="136"/>
      <c r="E35" s="30"/>
      <c r="F35" s="203"/>
      <c r="G35" s="204"/>
      <c r="H35" s="204"/>
      <c r="I35" s="205"/>
      <c r="K35" s="5" t="b">
        <f t="shared" si="7"/>
        <v>0</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eSQD7BJYKeTGiRYSzlZMQ1n71YRKEnbrEku5ZFc6JNv34hvZURcrDPs8gl2WKkd54qftOyMHT87CnDtowztzEQ==" saltValue="Ubc4TzrirR40RvRxGxZeM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835" priority="34" operator="equal">
      <formula>FALSE</formula>
    </cfRule>
  </conditionalFormatting>
  <conditionalFormatting sqref="A14">
    <cfRule type="cellIs" dxfId="834" priority="38" operator="equal">
      <formula>FALSE</formula>
    </cfRule>
  </conditionalFormatting>
  <conditionalFormatting sqref="L29:L37 K13:K21 K29 K37 K45">
    <cfRule type="cellIs" dxfId="833" priority="37" operator="equal">
      <formula>FALSE</formula>
    </cfRule>
  </conditionalFormatting>
  <conditionalFormatting sqref="K21">
    <cfRule type="cellIs" dxfId="832" priority="36" operator="equal">
      <formula>FALSE</formula>
    </cfRule>
  </conditionalFormatting>
  <conditionalFormatting sqref="L21:L29">
    <cfRule type="cellIs" dxfId="831" priority="35" operator="equal">
      <formula>FALSE</formula>
    </cfRule>
  </conditionalFormatting>
  <conditionalFormatting sqref="K48:K52">
    <cfRule type="cellIs" dxfId="830" priority="22" operator="equal">
      <formula>FALSE</formula>
    </cfRule>
  </conditionalFormatting>
  <conditionalFormatting sqref="F30">
    <cfRule type="cellIs" dxfId="829" priority="3" operator="equal">
      <formula>FALSE</formula>
    </cfRule>
  </conditionalFormatting>
  <conditionalFormatting sqref="K31">
    <cfRule type="cellIs" dxfId="828" priority="29" operator="equal">
      <formula>FALSE</formula>
    </cfRule>
  </conditionalFormatting>
  <conditionalFormatting sqref="K47">
    <cfRule type="cellIs" dxfId="827" priority="23" operator="equal">
      <formula>FALSE</formula>
    </cfRule>
  </conditionalFormatting>
  <conditionalFormatting sqref="K38">
    <cfRule type="cellIs" dxfId="826" priority="27" operator="equal">
      <formula>FALSE</formula>
    </cfRule>
  </conditionalFormatting>
  <conditionalFormatting sqref="K39">
    <cfRule type="cellIs" dxfId="825" priority="26" operator="equal">
      <formula>FALSE</formula>
    </cfRule>
  </conditionalFormatting>
  <conditionalFormatting sqref="K40:K44">
    <cfRule type="cellIs" dxfId="824" priority="25" operator="equal">
      <formula>FALSE</formula>
    </cfRule>
  </conditionalFormatting>
  <conditionalFormatting sqref="K22">
    <cfRule type="cellIs" dxfId="823" priority="33" operator="equal">
      <formula>FALSE</formula>
    </cfRule>
  </conditionalFormatting>
  <conditionalFormatting sqref="K23">
    <cfRule type="cellIs" dxfId="822" priority="32" operator="equal">
      <formula>FALSE</formula>
    </cfRule>
  </conditionalFormatting>
  <conditionalFormatting sqref="K24:K28">
    <cfRule type="cellIs" dxfId="821" priority="31" operator="equal">
      <formula>FALSE</formula>
    </cfRule>
  </conditionalFormatting>
  <conditionalFormatting sqref="K30">
    <cfRule type="cellIs" dxfId="820" priority="30" operator="equal">
      <formula>FALSE</formula>
    </cfRule>
  </conditionalFormatting>
  <conditionalFormatting sqref="B30:B36">
    <cfRule type="cellIs" dxfId="819" priority="10" operator="equal">
      <formula>FALSE</formula>
    </cfRule>
  </conditionalFormatting>
  <conditionalFormatting sqref="K32:K36">
    <cfRule type="cellIs" dxfId="818" priority="28" operator="equal">
      <formula>FALSE</formula>
    </cfRule>
  </conditionalFormatting>
  <conditionalFormatting sqref="A22">
    <cfRule type="cellIs" dxfId="817" priority="8" operator="equal">
      <formula>FALSE</formula>
    </cfRule>
  </conditionalFormatting>
  <conditionalFormatting sqref="F22">
    <cfRule type="cellIs" dxfId="816" priority="6" operator="equal">
      <formula>FALSE</formula>
    </cfRule>
  </conditionalFormatting>
  <conditionalFormatting sqref="K46">
    <cfRule type="cellIs" dxfId="815" priority="24" operator="equal">
      <formula>FALSE</formula>
    </cfRule>
  </conditionalFormatting>
  <conditionalFormatting sqref="F30">
    <cfRule type="cellIs" dxfId="814" priority="4" operator="equal">
      <formula>FALSE</formula>
    </cfRule>
  </conditionalFormatting>
  <conditionalFormatting sqref="A14:A20">
    <cfRule type="containsText" dxfId="813" priority="21" operator="containsText" text="FALSE">
      <formula>NOT(ISERROR(SEARCH("FALSE",A14)))</formula>
    </cfRule>
  </conditionalFormatting>
  <conditionalFormatting sqref="F14">
    <cfRule type="cellIs" dxfId="812" priority="20" operator="equal">
      <formula>FALSE</formula>
    </cfRule>
  </conditionalFormatting>
  <conditionalFormatting sqref="F14:F20">
    <cfRule type="containsText" dxfId="811" priority="19" operator="containsText" text="FALSE">
      <formula>NOT(ISERROR(SEARCH("FALSE",F14)))</formula>
    </cfRule>
  </conditionalFormatting>
  <conditionalFormatting sqref="B28">
    <cfRule type="cellIs" dxfId="810" priority="17" operator="equal">
      <formula>FALSE</formula>
    </cfRule>
  </conditionalFormatting>
  <conditionalFormatting sqref="B22:B28">
    <cfRule type="cellIs" dxfId="809" priority="18" operator="equal">
      <formula>FALSE</formula>
    </cfRule>
  </conditionalFormatting>
  <conditionalFormatting sqref="A29">
    <cfRule type="cellIs" dxfId="808" priority="16" operator="equal">
      <formula>FALSE</formula>
    </cfRule>
  </conditionalFormatting>
  <conditionalFormatting sqref="F29">
    <cfRule type="cellIs" dxfId="807" priority="13" operator="equal">
      <formula>FALSE</formula>
    </cfRule>
  </conditionalFormatting>
  <conditionalFormatting sqref="G22:G28">
    <cfRule type="cellIs" dxfId="806" priority="15" operator="equal">
      <formula>FALSE</formula>
    </cfRule>
  </conditionalFormatting>
  <conditionalFormatting sqref="F29">
    <cfRule type="cellIs" dxfId="805" priority="14" operator="equal">
      <formula>FALSE</formula>
    </cfRule>
  </conditionalFormatting>
  <conditionalFormatting sqref="A30">
    <cfRule type="cellIs" dxfId="804" priority="12" operator="equal">
      <formula>FALSE</formula>
    </cfRule>
  </conditionalFormatting>
  <conditionalFormatting sqref="A30:A36">
    <cfRule type="containsText" dxfId="803" priority="11" operator="containsText" text="FALSE">
      <formula>NOT(ISERROR(SEARCH("FALSE",A30)))</formula>
    </cfRule>
  </conditionalFormatting>
  <conditionalFormatting sqref="B36">
    <cfRule type="cellIs" dxfId="802" priority="9" operator="equal">
      <formula>FALSE</formula>
    </cfRule>
  </conditionalFormatting>
  <conditionalFormatting sqref="A22:A28">
    <cfRule type="containsText" dxfId="801" priority="7" operator="containsText" text="FALSE">
      <formula>NOT(ISERROR(SEARCH("FALSE",A22)))</formula>
    </cfRule>
  </conditionalFormatting>
  <conditionalFormatting sqref="F22:F28">
    <cfRule type="containsText" dxfId="800" priority="5" operator="containsText" text="FALSE">
      <formula>NOT(ISERROR(SEARCH("FALSE",F22)))</formula>
    </cfRule>
  </conditionalFormatting>
  <conditionalFormatting sqref="B8:D8">
    <cfRule type="cellIs" dxfId="799" priority="2" operator="equal">
      <formula>0</formula>
    </cfRule>
  </conditionalFormatting>
  <conditionalFormatting sqref="B9:D10">
    <cfRule type="cellIs" dxfId="79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B8 J8" xr:uid="{00000000-0002-0000-0400-000002000000}"/>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3"/>
  <sheetViews>
    <sheetView showGridLines="0" zoomScale="98" zoomScaleNormal="98" workbookViewId="0">
      <pane ySplit="13" topLeftCell="A23" activePane="bottomLeft" state="frozen"/>
      <selection pane="bottomLeft" activeCell="C18" sqref="C18"/>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Schedule'!$K$9</f>
        <v>44049</v>
      </c>
      <c r="H8" s="194"/>
      <c r="I8" s="194"/>
      <c r="J8" s="37"/>
      <c r="K8" s="12" t="str">
        <f>TEXT(G8,"dddd")</f>
        <v>Thursday</v>
      </c>
    </row>
    <row r="9" spans="1:12" ht="18" customHeight="1" thickBot="1" x14ac:dyDescent="0.35">
      <c r="A9" s="33" t="s">
        <v>5</v>
      </c>
      <c r="B9" s="199">
        <f>'June 22, 2020 - July 6, 2020'!$B$9</f>
        <v>0</v>
      </c>
      <c r="C9" s="199"/>
      <c r="D9" s="199"/>
      <c r="E9" s="4"/>
      <c r="F9" s="33" t="s">
        <v>6</v>
      </c>
      <c r="G9" s="189">
        <f>'Payroll Schedule'!$L$9</f>
        <v>44063</v>
      </c>
      <c r="H9" s="189"/>
      <c r="I9" s="189"/>
      <c r="J9" s="38"/>
    </row>
    <row r="10" spans="1:12" ht="18" customHeight="1" thickBot="1" x14ac:dyDescent="0.35">
      <c r="A10" s="33" t="s">
        <v>7</v>
      </c>
      <c r="B10" s="199">
        <f>'June 22, 2020 - July 6, 2020'!$B$10</f>
        <v>0</v>
      </c>
      <c r="C10" s="199"/>
      <c r="D10" s="199"/>
      <c r="E10" s="4"/>
      <c r="F10" s="33" t="s">
        <v>8</v>
      </c>
      <c r="G10" s="190">
        <f>'Payroll Schedule'!$B$9</f>
        <v>16</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191" t="s">
        <v>12</v>
      </c>
      <c r="B13" s="191"/>
      <c r="C13" s="16">
        <f>'July 23, 2020 - August 5, 2020'!$C$37</f>
        <v>0</v>
      </c>
      <c r="D13" s="16"/>
      <c r="E13" s="22"/>
      <c r="F13" s="23"/>
      <c r="G13" s="24"/>
      <c r="H13" s="25"/>
      <c r="I13" s="25"/>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f t="shared" si="0"/>
        <v>44049</v>
      </c>
      <c r="B18" s="134" t="s">
        <v>17</v>
      </c>
      <c r="C18" s="135"/>
      <c r="D18" s="136"/>
      <c r="E18" s="131"/>
      <c r="F18" s="26" t="b">
        <f t="shared" si="1"/>
        <v>0</v>
      </c>
      <c r="G18" s="134" t="s">
        <v>17</v>
      </c>
      <c r="H18" s="136"/>
      <c r="I18" s="136"/>
      <c r="K18" s="5">
        <f t="shared" si="2"/>
        <v>44049</v>
      </c>
      <c r="L18" s="3" t="s">
        <v>17</v>
      </c>
    </row>
    <row r="19" spans="1:12" ht="18" customHeight="1" x14ac:dyDescent="0.3">
      <c r="A19" s="26">
        <f t="shared" si="0"/>
        <v>44050</v>
      </c>
      <c r="B19" s="134" t="s">
        <v>18</v>
      </c>
      <c r="C19" s="135"/>
      <c r="D19" s="136"/>
      <c r="E19" s="131"/>
      <c r="F19" s="26" t="b">
        <f t="shared" si="1"/>
        <v>0</v>
      </c>
      <c r="G19" s="134" t="s">
        <v>18</v>
      </c>
      <c r="H19" s="136"/>
      <c r="I19" s="136"/>
      <c r="K19" s="5">
        <f t="shared" si="2"/>
        <v>44050</v>
      </c>
      <c r="L19" s="3" t="s">
        <v>18</v>
      </c>
    </row>
    <row r="20" spans="1:12" ht="18" customHeight="1" thickBot="1" x14ac:dyDescent="0.35">
      <c r="A20" s="27">
        <f t="shared" si="0"/>
        <v>44051</v>
      </c>
      <c r="B20" s="137" t="s">
        <v>19</v>
      </c>
      <c r="C20" s="138"/>
      <c r="D20" s="139"/>
      <c r="E20" s="131"/>
      <c r="F20" s="27" t="b">
        <f t="shared" si="1"/>
        <v>0</v>
      </c>
      <c r="G20" s="137" t="s">
        <v>19</v>
      </c>
      <c r="H20" s="139"/>
      <c r="I20" s="139"/>
      <c r="K20" s="5">
        <f t="shared" si="2"/>
        <v>44051</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44052</v>
      </c>
      <c r="B22" s="144" t="s">
        <v>13</v>
      </c>
      <c r="C22" s="133"/>
      <c r="D22" s="130"/>
      <c r="E22" s="131"/>
      <c r="F22" s="128" t="b">
        <f t="shared" ref="F22:F28" si="4">K46</f>
        <v>0</v>
      </c>
      <c r="G22" s="144" t="s">
        <v>13</v>
      </c>
      <c r="H22" s="130"/>
      <c r="I22" s="130"/>
      <c r="K22" s="5">
        <f>IF(K20=0,"",IF(K20&lt;$G$9,K20+1,IF(K20=$G$9,"")))</f>
        <v>44052</v>
      </c>
      <c r="L22" s="3" t="s">
        <v>13</v>
      </c>
    </row>
    <row r="23" spans="1:12" ht="18" customHeight="1" x14ac:dyDescent="0.3">
      <c r="A23" s="26">
        <f t="shared" si="3"/>
        <v>44053</v>
      </c>
      <c r="B23" s="145" t="s">
        <v>14</v>
      </c>
      <c r="C23" s="135"/>
      <c r="D23" s="136"/>
      <c r="E23" s="131"/>
      <c r="F23" s="26" t="b">
        <f t="shared" si="4"/>
        <v>0</v>
      </c>
      <c r="G23" s="145" t="s">
        <v>14</v>
      </c>
      <c r="H23" s="136"/>
      <c r="I23" s="136"/>
      <c r="K23" s="5">
        <f>IF(K22=0,"",IF(K22&lt;$G$9,K22+1,IF(K22=$G$9,"")))</f>
        <v>44053</v>
      </c>
      <c r="L23" s="3" t="s">
        <v>14</v>
      </c>
    </row>
    <row r="24" spans="1:12" ht="18" customHeight="1" x14ac:dyDescent="0.3">
      <c r="A24" s="26">
        <f t="shared" si="3"/>
        <v>44054</v>
      </c>
      <c r="B24" s="145" t="s">
        <v>15</v>
      </c>
      <c r="C24" s="135"/>
      <c r="D24" s="136"/>
      <c r="E24" s="131"/>
      <c r="F24" s="26" t="b">
        <f t="shared" si="4"/>
        <v>0</v>
      </c>
      <c r="G24" s="145" t="s">
        <v>15</v>
      </c>
      <c r="H24" s="136"/>
      <c r="I24" s="136"/>
      <c r="K24" s="5">
        <f t="shared" ref="K24:K28" si="5">IF(K23=0,"",IF(K23&lt;$G$9,K23+1,IF(K23=$G$9,"")))</f>
        <v>44054</v>
      </c>
      <c r="L24" s="3" t="s">
        <v>15</v>
      </c>
    </row>
    <row r="25" spans="1:12" ht="18" customHeight="1" x14ac:dyDescent="0.3">
      <c r="A25" s="26">
        <f t="shared" si="3"/>
        <v>44055</v>
      </c>
      <c r="B25" s="145" t="s">
        <v>16</v>
      </c>
      <c r="C25" s="135"/>
      <c r="D25" s="136"/>
      <c r="E25" s="131"/>
      <c r="F25" s="26" t="b">
        <f t="shared" si="4"/>
        <v>0</v>
      </c>
      <c r="G25" s="145" t="s">
        <v>16</v>
      </c>
      <c r="H25" s="136"/>
      <c r="I25" s="136"/>
      <c r="K25" s="5">
        <f t="shared" si="5"/>
        <v>44055</v>
      </c>
      <c r="L25" s="3" t="s">
        <v>16</v>
      </c>
    </row>
    <row r="26" spans="1:12" ht="18" customHeight="1" x14ac:dyDescent="0.3">
      <c r="A26" s="26">
        <f t="shared" si="3"/>
        <v>44056</v>
      </c>
      <c r="B26" s="145" t="s">
        <v>17</v>
      </c>
      <c r="C26" s="135"/>
      <c r="D26" s="136"/>
      <c r="E26" s="131"/>
      <c r="F26" s="26" t="b">
        <f t="shared" si="4"/>
        <v>0</v>
      </c>
      <c r="G26" s="145" t="s">
        <v>17</v>
      </c>
      <c r="H26" s="136"/>
      <c r="I26" s="136"/>
      <c r="K26" s="5">
        <f t="shared" si="5"/>
        <v>44056</v>
      </c>
      <c r="L26" s="3" t="s">
        <v>17</v>
      </c>
    </row>
    <row r="27" spans="1:12" ht="18" customHeight="1" x14ac:dyDescent="0.3">
      <c r="A27" s="26">
        <f t="shared" si="3"/>
        <v>44057</v>
      </c>
      <c r="B27" s="145" t="s">
        <v>18</v>
      </c>
      <c r="C27" s="135"/>
      <c r="D27" s="136"/>
      <c r="E27" s="131"/>
      <c r="F27" s="26" t="b">
        <f t="shared" si="4"/>
        <v>0</v>
      </c>
      <c r="G27" s="145" t="s">
        <v>18</v>
      </c>
      <c r="H27" s="136"/>
      <c r="I27" s="136"/>
      <c r="K27" s="5">
        <f t="shared" si="5"/>
        <v>44057</v>
      </c>
      <c r="L27" s="3" t="s">
        <v>18</v>
      </c>
    </row>
    <row r="28" spans="1:12" ht="18" customHeight="1" thickBot="1" x14ac:dyDescent="0.35">
      <c r="A28" s="27">
        <f t="shared" si="3"/>
        <v>44058</v>
      </c>
      <c r="B28" s="146" t="s">
        <v>19</v>
      </c>
      <c r="C28" s="138"/>
      <c r="D28" s="139"/>
      <c r="E28" s="131"/>
      <c r="F28" s="27" t="b">
        <f t="shared" si="4"/>
        <v>0</v>
      </c>
      <c r="G28" s="146" t="s">
        <v>19</v>
      </c>
      <c r="H28" s="139"/>
      <c r="I28" s="139"/>
      <c r="K28" s="5">
        <f t="shared" si="5"/>
        <v>44058</v>
      </c>
      <c r="L28" s="3" t="s">
        <v>19</v>
      </c>
    </row>
    <row r="29" spans="1:12" ht="18" customHeight="1" thickTop="1" thickBot="1" x14ac:dyDescent="0.35">
      <c r="A29" s="14" t="s">
        <v>21</v>
      </c>
      <c r="B29" s="28"/>
      <c r="C29" s="31">
        <f>SUM(C22:C28)</f>
        <v>0</v>
      </c>
      <c r="D29" s="31">
        <f>IF(C29&gt;40,C29-40,0)</f>
        <v>0</v>
      </c>
      <c r="E29" s="30"/>
      <c r="F29" s="15" t="s">
        <v>24</v>
      </c>
      <c r="G29" s="29"/>
      <c r="H29" s="31">
        <f>SUM(H22:H28)</f>
        <v>0</v>
      </c>
      <c r="I29" s="31">
        <f>IF(H29&gt;40,H29-40,0)</f>
        <v>0</v>
      </c>
      <c r="K29" s="8" t="s">
        <v>21</v>
      </c>
      <c r="L29" s="9"/>
    </row>
    <row r="30" spans="1:12" ht="18" customHeight="1" thickTop="1" thickBot="1" x14ac:dyDescent="0.35">
      <c r="A30" s="128">
        <f t="shared" ref="A30:A36" si="6">K30</f>
        <v>44059</v>
      </c>
      <c r="B30" s="144" t="s">
        <v>13</v>
      </c>
      <c r="C30" s="133"/>
      <c r="D30" s="130"/>
      <c r="E30" s="30"/>
      <c r="F30" s="15" t="s">
        <v>29</v>
      </c>
      <c r="G30" s="29"/>
      <c r="H30" s="31">
        <f>(C21+C29+C37+H21+H29)-C13</f>
        <v>0</v>
      </c>
      <c r="I30" s="31">
        <f>D21+D29+D37+I21+I29</f>
        <v>0</v>
      </c>
      <c r="K30" s="5">
        <f>IF(K28=0,"",IF(K28&lt;$G$9,K28+1,IF(K28=$G$9,"")))</f>
        <v>44059</v>
      </c>
      <c r="L30" s="3" t="s">
        <v>13</v>
      </c>
    </row>
    <row r="31" spans="1:12" ht="18" customHeight="1" thickTop="1" x14ac:dyDescent="0.3">
      <c r="A31" s="26">
        <f t="shared" si="6"/>
        <v>44060</v>
      </c>
      <c r="B31" s="145" t="s">
        <v>14</v>
      </c>
      <c r="C31" s="135"/>
      <c r="D31" s="136"/>
      <c r="E31" s="30"/>
      <c r="F31" s="200" t="s">
        <v>32</v>
      </c>
      <c r="G31" s="201"/>
      <c r="H31" s="201"/>
      <c r="I31" s="202"/>
      <c r="K31" s="5">
        <f>IF(K30=0,"",IF(K30&lt;$G$9,K30+1,IF(K30=$G$9,"")))</f>
        <v>44060</v>
      </c>
      <c r="L31" s="3" t="s">
        <v>14</v>
      </c>
    </row>
    <row r="32" spans="1:12" ht="18" customHeight="1" x14ac:dyDescent="0.3">
      <c r="A32" s="26">
        <f t="shared" si="6"/>
        <v>44061</v>
      </c>
      <c r="B32" s="145" t="s">
        <v>15</v>
      </c>
      <c r="C32" s="135"/>
      <c r="D32" s="136"/>
      <c r="E32" s="30"/>
      <c r="F32" s="203"/>
      <c r="G32" s="204"/>
      <c r="H32" s="204"/>
      <c r="I32" s="205"/>
      <c r="K32" s="5">
        <f t="shared" ref="K32:K36" si="7">IF(K31=0,"",IF(K31&lt;$G$9,K31+1,IF(K31=$G$9,"")))</f>
        <v>44061</v>
      </c>
      <c r="L32" s="3" t="s">
        <v>15</v>
      </c>
    </row>
    <row r="33" spans="1:12" ht="18" customHeight="1" x14ac:dyDescent="0.3">
      <c r="A33" s="26">
        <f t="shared" si="6"/>
        <v>44062</v>
      </c>
      <c r="B33" s="145" t="s">
        <v>16</v>
      </c>
      <c r="C33" s="135"/>
      <c r="D33" s="136"/>
      <c r="E33" s="30"/>
      <c r="F33" s="203"/>
      <c r="G33" s="204"/>
      <c r="H33" s="204"/>
      <c r="I33" s="205"/>
      <c r="K33" s="5">
        <f t="shared" si="7"/>
        <v>44062</v>
      </c>
      <c r="L33" s="3" t="s">
        <v>16</v>
      </c>
    </row>
    <row r="34" spans="1:12" ht="18" customHeight="1" x14ac:dyDescent="0.3">
      <c r="A34" s="26">
        <f t="shared" si="6"/>
        <v>44063</v>
      </c>
      <c r="B34" s="145" t="s">
        <v>17</v>
      </c>
      <c r="C34" s="169"/>
      <c r="D34" s="136"/>
      <c r="E34" s="30"/>
      <c r="F34" s="203"/>
      <c r="G34" s="204"/>
      <c r="H34" s="204"/>
      <c r="I34" s="205"/>
      <c r="K34" s="5">
        <f t="shared" si="7"/>
        <v>44063</v>
      </c>
      <c r="L34" s="3" t="s">
        <v>17</v>
      </c>
    </row>
    <row r="35" spans="1:12" ht="18" customHeight="1" x14ac:dyDescent="0.3">
      <c r="A35" s="26" t="str">
        <f t="shared" si="6"/>
        <v/>
      </c>
      <c r="B35" s="145" t="s">
        <v>18</v>
      </c>
      <c r="C35" s="136"/>
      <c r="D35" s="136"/>
      <c r="E35" s="30"/>
      <c r="F35" s="203"/>
      <c r="G35" s="204"/>
      <c r="H35" s="204"/>
      <c r="I35" s="205"/>
      <c r="K35" s="5" t="str">
        <f t="shared" si="7"/>
        <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5" t="s">
        <v>22</v>
      </c>
      <c r="B37" s="29"/>
      <c r="C37" s="31">
        <f>SUM(C30:C36)</f>
        <v>0</v>
      </c>
      <c r="D37" s="31">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xnkni6EHin7vpWvgId2JFTBwjQKHJlv6ygxzzLGd8YwaDaerR3xpo9p9cbnbjJKWtQL6hKHCH2RUtxMgMQuqeQ==" saltValue="VcQNhtcEZhevDHV/Gbj0z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797" priority="34" operator="equal">
      <formula>FALSE</formula>
    </cfRule>
  </conditionalFormatting>
  <conditionalFormatting sqref="A14">
    <cfRule type="cellIs" dxfId="796" priority="38" operator="equal">
      <formula>FALSE</formula>
    </cfRule>
  </conditionalFormatting>
  <conditionalFormatting sqref="L29:L37 K13:K21 K29 K37 K45">
    <cfRule type="cellIs" dxfId="795" priority="37" operator="equal">
      <formula>FALSE</formula>
    </cfRule>
  </conditionalFormatting>
  <conditionalFormatting sqref="K21">
    <cfRule type="cellIs" dxfId="794" priority="36" operator="equal">
      <formula>FALSE</formula>
    </cfRule>
  </conditionalFormatting>
  <conditionalFormatting sqref="L21:L29">
    <cfRule type="cellIs" dxfId="793" priority="35" operator="equal">
      <formula>FALSE</formula>
    </cfRule>
  </conditionalFormatting>
  <conditionalFormatting sqref="K48:K52">
    <cfRule type="cellIs" dxfId="792" priority="22" operator="equal">
      <formula>FALSE</formula>
    </cfRule>
  </conditionalFormatting>
  <conditionalFormatting sqref="F30">
    <cfRule type="cellIs" dxfId="791" priority="3" operator="equal">
      <formula>FALSE</formula>
    </cfRule>
  </conditionalFormatting>
  <conditionalFormatting sqref="K31">
    <cfRule type="cellIs" dxfId="790" priority="29" operator="equal">
      <formula>FALSE</formula>
    </cfRule>
  </conditionalFormatting>
  <conditionalFormatting sqref="K47">
    <cfRule type="cellIs" dxfId="789" priority="23" operator="equal">
      <formula>FALSE</formula>
    </cfRule>
  </conditionalFormatting>
  <conditionalFormatting sqref="K38">
    <cfRule type="cellIs" dxfId="788" priority="27" operator="equal">
      <formula>FALSE</formula>
    </cfRule>
  </conditionalFormatting>
  <conditionalFormatting sqref="K39">
    <cfRule type="cellIs" dxfId="787" priority="26" operator="equal">
      <formula>FALSE</formula>
    </cfRule>
  </conditionalFormatting>
  <conditionalFormatting sqref="K40:K44">
    <cfRule type="cellIs" dxfId="786" priority="25" operator="equal">
      <formula>FALSE</formula>
    </cfRule>
  </conditionalFormatting>
  <conditionalFormatting sqref="K22">
    <cfRule type="cellIs" dxfId="785" priority="33" operator="equal">
      <formula>FALSE</formula>
    </cfRule>
  </conditionalFormatting>
  <conditionalFormatting sqref="K23">
    <cfRule type="cellIs" dxfId="784" priority="32" operator="equal">
      <formula>FALSE</formula>
    </cfRule>
  </conditionalFormatting>
  <conditionalFormatting sqref="K24:K28">
    <cfRule type="cellIs" dxfId="783" priority="31" operator="equal">
      <formula>FALSE</formula>
    </cfRule>
  </conditionalFormatting>
  <conditionalFormatting sqref="K30">
    <cfRule type="cellIs" dxfId="782" priority="30" operator="equal">
      <formula>FALSE</formula>
    </cfRule>
  </conditionalFormatting>
  <conditionalFormatting sqref="B30:B36">
    <cfRule type="cellIs" dxfId="781" priority="10" operator="equal">
      <formula>FALSE</formula>
    </cfRule>
  </conditionalFormatting>
  <conditionalFormatting sqref="K32:K36">
    <cfRule type="cellIs" dxfId="780" priority="28" operator="equal">
      <formula>FALSE</formula>
    </cfRule>
  </conditionalFormatting>
  <conditionalFormatting sqref="A22">
    <cfRule type="cellIs" dxfId="779" priority="8" operator="equal">
      <formula>FALSE</formula>
    </cfRule>
  </conditionalFormatting>
  <conditionalFormatting sqref="F22">
    <cfRule type="cellIs" dxfId="778" priority="6" operator="equal">
      <formula>FALSE</formula>
    </cfRule>
  </conditionalFormatting>
  <conditionalFormatting sqref="K46">
    <cfRule type="cellIs" dxfId="777" priority="24" operator="equal">
      <formula>FALSE</formula>
    </cfRule>
  </conditionalFormatting>
  <conditionalFormatting sqref="F30">
    <cfRule type="cellIs" dxfId="776" priority="4" operator="equal">
      <formula>FALSE</formula>
    </cfRule>
  </conditionalFormatting>
  <conditionalFormatting sqref="A14:A20">
    <cfRule type="containsText" dxfId="775" priority="21" operator="containsText" text="FALSE">
      <formula>NOT(ISERROR(SEARCH("FALSE",A14)))</formula>
    </cfRule>
  </conditionalFormatting>
  <conditionalFormatting sqref="F14">
    <cfRule type="cellIs" dxfId="774" priority="20" operator="equal">
      <formula>FALSE</formula>
    </cfRule>
  </conditionalFormatting>
  <conditionalFormatting sqref="F14:F20">
    <cfRule type="containsText" dxfId="773" priority="19" operator="containsText" text="FALSE">
      <formula>NOT(ISERROR(SEARCH("FALSE",F14)))</formula>
    </cfRule>
  </conditionalFormatting>
  <conditionalFormatting sqref="B28">
    <cfRule type="cellIs" dxfId="772" priority="17" operator="equal">
      <formula>FALSE</formula>
    </cfRule>
  </conditionalFormatting>
  <conditionalFormatting sqref="B22:B28">
    <cfRule type="cellIs" dxfId="771" priority="18" operator="equal">
      <formula>FALSE</formula>
    </cfRule>
  </conditionalFormatting>
  <conditionalFormatting sqref="A29">
    <cfRule type="cellIs" dxfId="770" priority="16" operator="equal">
      <formula>FALSE</formula>
    </cfRule>
  </conditionalFormatting>
  <conditionalFormatting sqref="F29">
    <cfRule type="cellIs" dxfId="769" priority="13" operator="equal">
      <formula>FALSE</formula>
    </cfRule>
  </conditionalFormatting>
  <conditionalFormatting sqref="G22:G28">
    <cfRule type="cellIs" dxfId="768" priority="15" operator="equal">
      <formula>FALSE</formula>
    </cfRule>
  </conditionalFormatting>
  <conditionalFormatting sqref="F29">
    <cfRule type="cellIs" dxfId="767" priority="14" operator="equal">
      <formula>FALSE</formula>
    </cfRule>
  </conditionalFormatting>
  <conditionalFormatting sqref="A30">
    <cfRule type="cellIs" dxfId="766" priority="12" operator="equal">
      <formula>FALSE</formula>
    </cfRule>
  </conditionalFormatting>
  <conditionalFormatting sqref="A30:A36">
    <cfRule type="containsText" dxfId="765" priority="11" operator="containsText" text="FALSE">
      <formula>NOT(ISERROR(SEARCH("FALSE",A30)))</formula>
    </cfRule>
  </conditionalFormatting>
  <conditionalFormatting sqref="B36">
    <cfRule type="cellIs" dxfId="764" priority="9" operator="equal">
      <formula>FALSE</formula>
    </cfRule>
  </conditionalFormatting>
  <conditionalFormatting sqref="A22:A28">
    <cfRule type="containsText" dxfId="763" priority="7" operator="containsText" text="FALSE">
      <formula>NOT(ISERROR(SEARCH("FALSE",A22)))</formula>
    </cfRule>
  </conditionalFormatting>
  <conditionalFormatting sqref="F22:F28">
    <cfRule type="containsText" dxfId="762" priority="5" operator="containsText" text="FALSE">
      <formula>NOT(ISERROR(SEARCH("FALSE",F22)))</formula>
    </cfRule>
  </conditionalFormatting>
  <conditionalFormatting sqref="B8:D8">
    <cfRule type="cellIs" dxfId="761" priority="2" operator="equal">
      <formula>0</formula>
    </cfRule>
  </conditionalFormatting>
  <conditionalFormatting sqref="B9:D10">
    <cfRule type="cellIs" dxfId="76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3"/>
  <sheetViews>
    <sheetView showGridLines="0" zoomScale="98" zoomScaleNormal="98" workbookViewId="0">
      <pane ySplit="13" topLeftCell="A14" activePane="bottomLeft" state="frozen"/>
      <selection pane="bottomLeft" activeCell="C19" sqref="C19"/>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Schedule'!$K$11</f>
        <v>44064</v>
      </c>
      <c r="H8" s="194"/>
      <c r="I8" s="194"/>
      <c r="J8" s="37"/>
      <c r="K8" s="12" t="str">
        <f>TEXT(G8,"dddd")</f>
        <v>Friday</v>
      </c>
    </row>
    <row r="9" spans="1:12" ht="18" customHeight="1" thickBot="1" x14ac:dyDescent="0.35">
      <c r="A9" s="33" t="s">
        <v>5</v>
      </c>
      <c r="B9" s="199">
        <f>'June 22, 2020 - July 6, 2020'!$B$9</f>
        <v>0</v>
      </c>
      <c r="C9" s="199"/>
      <c r="D9" s="199"/>
      <c r="E9" s="4"/>
      <c r="F9" s="33" t="s">
        <v>6</v>
      </c>
      <c r="G9" s="189">
        <f>'Payroll Schedule'!$L$11</f>
        <v>44077</v>
      </c>
      <c r="H9" s="189"/>
      <c r="I9" s="189"/>
      <c r="J9" s="38"/>
    </row>
    <row r="10" spans="1:12" ht="18" customHeight="1" thickBot="1" x14ac:dyDescent="0.35">
      <c r="A10" s="33" t="s">
        <v>7</v>
      </c>
      <c r="B10" s="199">
        <f>'June 22, 2020 - July 6, 2020'!$B$10</f>
        <v>0</v>
      </c>
      <c r="C10" s="199"/>
      <c r="D10" s="199"/>
      <c r="E10" s="4"/>
      <c r="F10" s="33" t="s">
        <v>8</v>
      </c>
      <c r="G10" s="190">
        <f>'Payroll Schedule'!$B$11</f>
        <v>17</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191" t="s">
        <v>12</v>
      </c>
      <c r="B13" s="191"/>
      <c r="C13" s="16">
        <f>'Aug 6, 2020 - Aug 20, 2020'!$C$37</f>
        <v>0</v>
      </c>
      <c r="D13" s="16"/>
      <c r="E13" s="22"/>
      <c r="F13" s="23"/>
      <c r="G13" s="24"/>
      <c r="H13" s="25"/>
      <c r="I13" s="25"/>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52"/>
      <c r="D15" s="136"/>
      <c r="E15" s="131"/>
      <c r="F15" s="26" t="b">
        <f t="shared" si="1"/>
        <v>0</v>
      </c>
      <c r="G15" s="134" t="s">
        <v>14</v>
      </c>
      <c r="H15" s="136"/>
      <c r="I15" s="136"/>
      <c r="K15" s="5" t="b">
        <f t="shared" si="2"/>
        <v>0</v>
      </c>
      <c r="L15" s="3" t="s">
        <v>14</v>
      </c>
    </row>
    <row r="16" spans="1:12" ht="18" customHeight="1" x14ac:dyDescent="0.3">
      <c r="A16" s="26" t="b">
        <f t="shared" si="0"/>
        <v>0</v>
      </c>
      <c r="B16" s="134" t="s">
        <v>15</v>
      </c>
      <c r="C16" s="152"/>
      <c r="D16" s="136"/>
      <c r="E16" s="131"/>
      <c r="F16" s="26" t="b">
        <f t="shared" si="1"/>
        <v>0</v>
      </c>
      <c r="G16" s="134" t="s">
        <v>15</v>
      </c>
      <c r="H16" s="136"/>
      <c r="I16" s="136"/>
      <c r="K16" s="5" t="b">
        <f t="shared" si="2"/>
        <v>0</v>
      </c>
      <c r="L16" s="3" t="s">
        <v>15</v>
      </c>
    </row>
    <row r="17" spans="1:12" ht="18" customHeight="1" x14ac:dyDescent="0.3">
      <c r="A17" s="26" t="b">
        <f t="shared" si="0"/>
        <v>0</v>
      </c>
      <c r="B17" s="134" t="s">
        <v>16</v>
      </c>
      <c r="C17" s="152"/>
      <c r="D17" s="136"/>
      <c r="E17" s="131"/>
      <c r="F17" s="26" t="b">
        <f t="shared" si="1"/>
        <v>0</v>
      </c>
      <c r="G17" s="134" t="s">
        <v>16</v>
      </c>
      <c r="H17" s="136"/>
      <c r="I17" s="136"/>
      <c r="K17" s="5" t="b">
        <f t="shared" si="2"/>
        <v>0</v>
      </c>
      <c r="L17" s="3" t="s">
        <v>16</v>
      </c>
    </row>
    <row r="18" spans="1:12" ht="18" customHeight="1" x14ac:dyDescent="0.3">
      <c r="A18" s="26" t="b">
        <f t="shared" si="0"/>
        <v>0</v>
      </c>
      <c r="B18" s="134" t="s">
        <v>17</v>
      </c>
      <c r="C18" s="152"/>
      <c r="D18" s="136"/>
      <c r="E18" s="131"/>
      <c r="F18" s="26" t="b">
        <f t="shared" si="1"/>
        <v>0</v>
      </c>
      <c r="G18" s="134" t="s">
        <v>17</v>
      </c>
      <c r="H18" s="136"/>
      <c r="I18" s="136"/>
      <c r="K18" s="5" t="b">
        <f t="shared" si="2"/>
        <v>0</v>
      </c>
      <c r="L18" s="3" t="s">
        <v>17</v>
      </c>
    </row>
    <row r="19" spans="1:12" ht="18" customHeight="1" x14ac:dyDescent="0.3">
      <c r="A19" s="26">
        <f t="shared" si="0"/>
        <v>44064</v>
      </c>
      <c r="B19" s="134" t="s">
        <v>18</v>
      </c>
      <c r="C19" s="135"/>
      <c r="D19" s="136"/>
      <c r="E19" s="131"/>
      <c r="F19" s="26" t="b">
        <f t="shared" si="1"/>
        <v>0</v>
      </c>
      <c r="G19" s="134" t="s">
        <v>18</v>
      </c>
      <c r="H19" s="136"/>
      <c r="I19" s="136"/>
      <c r="K19" s="5">
        <f t="shared" si="2"/>
        <v>44064</v>
      </c>
      <c r="L19" s="3" t="s">
        <v>18</v>
      </c>
    </row>
    <row r="20" spans="1:12" ht="18" customHeight="1" thickBot="1" x14ac:dyDescent="0.35">
      <c r="A20" s="27">
        <f t="shared" si="0"/>
        <v>44065</v>
      </c>
      <c r="B20" s="137" t="s">
        <v>19</v>
      </c>
      <c r="C20" s="138"/>
      <c r="D20" s="139"/>
      <c r="E20" s="131"/>
      <c r="F20" s="27" t="b">
        <f t="shared" si="1"/>
        <v>0</v>
      </c>
      <c r="G20" s="137" t="s">
        <v>19</v>
      </c>
      <c r="H20" s="139"/>
      <c r="I20" s="139"/>
      <c r="K20" s="5">
        <f t="shared" si="2"/>
        <v>44065</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44066</v>
      </c>
      <c r="B22" s="144" t="s">
        <v>13</v>
      </c>
      <c r="C22" s="133"/>
      <c r="D22" s="130"/>
      <c r="E22" s="131"/>
      <c r="F22" s="128" t="b">
        <f t="shared" ref="F22:F28" si="4">K46</f>
        <v>0</v>
      </c>
      <c r="G22" s="144" t="s">
        <v>13</v>
      </c>
      <c r="H22" s="130"/>
      <c r="I22" s="130"/>
      <c r="K22" s="5">
        <f>IF(K20=0,"",IF(K20&lt;$G$9,K20+1,IF(K20=$G$9,"")))</f>
        <v>44066</v>
      </c>
      <c r="L22" s="3" t="s">
        <v>13</v>
      </c>
    </row>
    <row r="23" spans="1:12" ht="18" customHeight="1" x14ac:dyDescent="0.3">
      <c r="A23" s="26">
        <f t="shared" si="3"/>
        <v>44067</v>
      </c>
      <c r="B23" s="145" t="s">
        <v>14</v>
      </c>
      <c r="C23" s="135"/>
      <c r="D23" s="136"/>
      <c r="E23" s="131"/>
      <c r="F23" s="26" t="b">
        <f t="shared" si="4"/>
        <v>0</v>
      </c>
      <c r="G23" s="145" t="s">
        <v>14</v>
      </c>
      <c r="H23" s="136"/>
      <c r="I23" s="136"/>
      <c r="K23" s="5">
        <f>IF(K22=0,"",IF(K22&lt;$G$9,K22+1,IF(K22=$G$9,"")))</f>
        <v>44067</v>
      </c>
      <c r="L23" s="3" t="s">
        <v>14</v>
      </c>
    </row>
    <row r="24" spans="1:12" ht="18" customHeight="1" x14ac:dyDescent="0.3">
      <c r="A24" s="26">
        <f t="shared" si="3"/>
        <v>44068</v>
      </c>
      <c r="B24" s="145" t="s">
        <v>15</v>
      </c>
      <c r="C24" s="135"/>
      <c r="D24" s="136"/>
      <c r="E24" s="131"/>
      <c r="F24" s="26" t="b">
        <f t="shared" si="4"/>
        <v>0</v>
      </c>
      <c r="G24" s="145" t="s">
        <v>15</v>
      </c>
      <c r="H24" s="136"/>
      <c r="I24" s="136"/>
      <c r="K24" s="5">
        <f t="shared" ref="K24:K28" si="5">IF(K23=0,"",IF(K23&lt;$G$9,K23+1,IF(K23=$G$9,"")))</f>
        <v>44068</v>
      </c>
      <c r="L24" s="3" t="s">
        <v>15</v>
      </c>
    </row>
    <row r="25" spans="1:12" ht="18" customHeight="1" x14ac:dyDescent="0.3">
      <c r="A25" s="26">
        <f t="shared" si="3"/>
        <v>44069</v>
      </c>
      <c r="B25" s="145" t="s">
        <v>16</v>
      </c>
      <c r="C25" s="135"/>
      <c r="D25" s="136"/>
      <c r="E25" s="131"/>
      <c r="F25" s="26" t="b">
        <f t="shared" si="4"/>
        <v>0</v>
      </c>
      <c r="G25" s="145" t="s">
        <v>16</v>
      </c>
      <c r="H25" s="136"/>
      <c r="I25" s="136"/>
      <c r="K25" s="5">
        <f t="shared" si="5"/>
        <v>44069</v>
      </c>
      <c r="L25" s="3" t="s">
        <v>16</v>
      </c>
    </row>
    <row r="26" spans="1:12" ht="18" customHeight="1" x14ac:dyDescent="0.3">
      <c r="A26" s="26">
        <f t="shared" si="3"/>
        <v>44070</v>
      </c>
      <c r="B26" s="145" t="s">
        <v>17</v>
      </c>
      <c r="C26" s="135"/>
      <c r="D26" s="136"/>
      <c r="E26" s="131"/>
      <c r="F26" s="26" t="b">
        <f t="shared" si="4"/>
        <v>0</v>
      </c>
      <c r="G26" s="145" t="s">
        <v>17</v>
      </c>
      <c r="H26" s="136"/>
      <c r="I26" s="136"/>
      <c r="K26" s="5">
        <f t="shared" si="5"/>
        <v>44070</v>
      </c>
      <c r="L26" s="3" t="s">
        <v>17</v>
      </c>
    </row>
    <row r="27" spans="1:12" ht="18" customHeight="1" x14ac:dyDescent="0.3">
      <c r="A27" s="26">
        <f t="shared" si="3"/>
        <v>44071</v>
      </c>
      <c r="B27" s="145" t="s">
        <v>18</v>
      </c>
      <c r="C27" s="135"/>
      <c r="D27" s="136"/>
      <c r="E27" s="131"/>
      <c r="F27" s="26" t="b">
        <f t="shared" si="4"/>
        <v>0</v>
      </c>
      <c r="G27" s="145" t="s">
        <v>18</v>
      </c>
      <c r="H27" s="136"/>
      <c r="I27" s="136"/>
      <c r="K27" s="5">
        <f t="shared" si="5"/>
        <v>44071</v>
      </c>
      <c r="L27" s="3" t="s">
        <v>18</v>
      </c>
    </row>
    <row r="28" spans="1:12" ht="18" customHeight="1" thickBot="1" x14ac:dyDescent="0.35">
      <c r="A28" s="27">
        <f t="shared" si="3"/>
        <v>44072</v>
      </c>
      <c r="B28" s="146" t="s">
        <v>19</v>
      </c>
      <c r="C28" s="138"/>
      <c r="D28" s="139"/>
      <c r="E28" s="131"/>
      <c r="F28" s="27" t="b">
        <f t="shared" si="4"/>
        <v>0</v>
      </c>
      <c r="G28" s="146" t="s">
        <v>19</v>
      </c>
      <c r="H28" s="139"/>
      <c r="I28" s="139"/>
      <c r="K28" s="5">
        <f t="shared" si="5"/>
        <v>44072</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44073</v>
      </c>
      <c r="B30" s="144" t="s">
        <v>13</v>
      </c>
      <c r="C30" s="133"/>
      <c r="D30" s="130"/>
      <c r="E30" s="30"/>
      <c r="F30" s="15" t="s">
        <v>29</v>
      </c>
      <c r="G30" s="29"/>
      <c r="H30" s="31">
        <f>(C21+C29+C37+H21+H29)-C13</f>
        <v>0</v>
      </c>
      <c r="I30" s="31">
        <f>D21+D29+D37+I21+I29</f>
        <v>0</v>
      </c>
      <c r="K30" s="5">
        <f>IF(K28=0,"",IF(K28&lt;$G$9,K28+1,IF(K28=$G$9,"")))</f>
        <v>44073</v>
      </c>
      <c r="L30" s="3" t="s">
        <v>13</v>
      </c>
    </row>
    <row r="31" spans="1:12" ht="18" customHeight="1" thickTop="1" x14ac:dyDescent="0.3">
      <c r="A31" s="26">
        <f t="shared" si="6"/>
        <v>44074</v>
      </c>
      <c r="B31" s="145" t="s">
        <v>14</v>
      </c>
      <c r="C31" s="135"/>
      <c r="D31" s="136"/>
      <c r="E31" s="30"/>
      <c r="F31" s="200" t="s">
        <v>32</v>
      </c>
      <c r="G31" s="201"/>
      <c r="H31" s="201"/>
      <c r="I31" s="202"/>
      <c r="K31" s="5">
        <f>IF(K30=0,"",IF(K30&lt;$G$9,K30+1,IF(K30=$G$9,"")))</f>
        <v>44074</v>
      </c>
      <c r="L31" s="3" t="s">
        <v>14</v>
      </c>
    </row>
    <row r="32" spans="1:12" ht="18" customHeight="1" x14ac:dyDescent="0.3">
      <c r="A32" s="26">
        <f t="shared" si="6"/>
        <v>44075</v>
      </c>
      <c r="B32" s="145" t="s">
        <v>15</v>
      </c>
      <c r="C32" s="135"/>
      <c r="D32" s="136"/>
      <c r="E32" s="30"/>
      <c r="F32" s="203"/>
      <c r="G32" s="204"/>
      <c r="H32" s="204"/>
      <c r="I32" s="205"/>
      <c r="K32" s="5">
        <f t="shared" ref="K32:K36" si="7">IF(K31=0,"",IF(K31&lt;$G$9,K31+1,IF(K31=$G$9,"")))</f>
        <v>44075</v>
      </c>
      <c r="L32" s="3" t="s">
        <v>15</v>
      </c>
    </row>
    <row r="33" spans="1:12" ht="18" customHeight="1" x14ac:dyDescent="0.3">
      <c r="A33" s="26">
        <f t="shared" si="6"/>
        <v>44076</v>
      </c>
      <c r="B33" s="145" t="s">
        <v>16</v>
      </c>
      <c r="C33" s="135"/>
      <c r="D33" s="136"/>
      <c r="E33" s="30"/>
      <c r="F33" s="203"/>
      <c r="G33" s="204"/>
      <c r="H33" s="204"/>
      <c r="I33" s="205"/>
      <c r="K33" s="5">
        <f t="shared" si="7"/>
        <v>44076</v>
      </c>
      <c r="L33" s="3" t="s">
        <v>16</v>
      </c>
    </row>
    <row r="34" spans="1:12" ht="18" customHeight="1" x14ac:dyDescent="0.3">
      <c r="A34" s="26">
        <f t="shared" si="6"/>
        <v>44077</v>
      </c>
      <c r="B34" s="145" t="s">
        <v>17</v>
      </c>
      <c r="C34" s="169"/>
      <c r="D34" s="136"/>
      <c r="E34" s="30"/>
      <c r="F34" s="203"/>
      <c r="G34" s="204"/>
      <c r="H34" s="204"/>
      <c r="I34" s="205"/>
      <c r="K34" s="5">
        <f t="shared" si="7"/>
        <v>44077</v>
      </c>
      <c r="L34" s="3" t="s">
        <v>17</v>
      </c>
    </row>
    <row r="35" spans="1:12" ht="18" customHeight="1" x14ac:dyDescent="0.3">
      <c r="A35" s="26" t="str">
        <f t="shared" si="6"/>
        <v/>
      </c>
      <c r="B35" s="145" t="s">
        <v>18</v>
      </c>
      <c r="C35" s="136"/>
      <c r="D35" s="136"/>
      <c r="E35" s="30"/>
      <c r="F35" s="203"/>
      <c r="G35" s="204"/>
      <c r="H35" s="204"/>
      <c r="I35" s="205"/>
      <c r="K35" s="5" t="str">
        <f t="shared" si="7"/>
        <v/>
      </c>
      <c r="L35" s="3" t="s">
        <v>18</v>
      </c>
    </row>
    <row r="36" spans="1:12" ht="18" customHeight="1" thickBot="1" x14ac:dyDescent="0.35">
      <c r="A36" s="27" t="b">
        <f t="shared" si="6"/>
        <v>0</v>
      </c>
      <c r="B36" s="146" t="s">
        <v>19</v>
      </c>
      <c r="C36" s="139"/>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KuG1XMi1lVIAghuoKI7AcC5PoG7V/sMfnW8jzDHqYyG71QID8eKrfTdA9nVXk1B2b3+V48ctdNcfuGD43bzlRw==" saltValue="4YfCe8au9QOBE3M73Ehk3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759" priority="34" operator="equal">
      <formula>FALSE</formula>
    </cfRule>
  </conditionalFormatting>
  <conditionalFormatting sqref="A14">
    <cfRule type="cellIs" dxfId="758" priority="38" operator="equal">
      <formula>FALSE</formula>
    </cfRule>
  </conditionalFormatting>
  <conditionalFormatting sqref="L29:L37 K13:K21 K29 K37 K45">
    <cfRule type="cellIs" dxfId="757" priority="37" operator="equal">
      <formula>FALSE</formula>
    </cfRule>
  </conditionalFormatting>
  <conditionalFormatting sqref="K21">
    <cfRule type="cellIs" dxfId="756" priority="36" operator="equal">
      <formula>FALSE</formula>
    </cfRule>
  </conditionalFormatting>
  <conditionalFormatting sqref="L21:L29">
    <cfRule type="cellIs" dxfId="755" priority="35" operator="equal">
      <formula>FALSE</formula>
    </cfRule>
  </conditionalFormatting>
  <conditionalFormatting sqref="K48:K52">
    <cfRule type="cellIs" dxfId="754" priority="22" operator="equal">
      <formula>FALSE</formula>
    </cfRule>
  </conditionalFormatting>
  <conditionalFormatting sqref="F30">
    <cfRule type="cellIs" dxfId="753" priority="3" operator="equal">
      <formula>FALSE</formula>
    </cfRule>
  </conditionalFormatting>
  <conditionalFormatting sqref="K31">
    <cfRule type="cellIs" dxfId="752" priority="29" operator="equal">
      <formula>FALSE</formula>
    </cfRule>
  </conditionalFormatting>
  <conditionalFormatting sqref="K47">
    <cfRule type="cellIs" dxfId="751" priority="23" operator="equal">
      <formula>FALSE</formula>
    </cfRule>
  </conditionalFormatting>
  <conditionalFormatting sqref="K38">
    <cfRule type="cellIs" dxfId="750" priority="27" operator="equal">
      <formula>FALSE</formula>
    </cfRule>
  </conditionalFormatting>
  <conditionalFormatting sqref="K39">
    <cfRule type="cellIs" dxfId="749" priority="26" operator="equal">
      <formula>FALSE</formula>
    </cfRule>
  </conditionalFormatting>
  <conditionalFormatting sqref="K40:K44">
    <cfRule type="cellIs" dxfId="748" priority="25" operator="equal">
      <formula>FALSE</formula>
    </cfRule>
  </conditionalFormatting>
  <conditionalFormatting sqref="K22">
    <cfRule type="cellIs" dxfId="747" priority="33" operator="equal">
      <formula>FALSE</formula>
    </cfRule>
  </conditionalFormatting>
  <conditionalFormatting sqref="K23">
    <cfRule type="cellIs" dxfId="746" priority="32" operator="equal">
      <formula>FALSE</formula>
    </cfRule>
  </conditionalFormatting>
  <conditionalFormatting sqref="K24:K28">
    <cfRule type="cellIs" dxfId="745" priority="31" operator="equal">
      <formula>FALSE</formula>
    </cfRule>
  </conditionalFormatting>
  <conditionalFormatting sqref="K30">
    <cfRule type="cellIs" dxfId="744" priority="30" operator="equal">
      <formula>FALSE</formula>
    </cfRule>
  </conditionalFormatting>
  <conditionalFormatting sqref="B30:B36">
    <cfRule type="cellIs" dxfId="743" priority="10" operator="equal">
      <formula>FALSE</formula>
    </cfRule>
  </conditionalFormatting>
  <conditionalFormatting sqref="K32:K36">
    <cfRule type="cellIs" dxfId="742" priority="28" operator="equal">
      <formula>FALSE</formula>
    </cfRule>
  </conditionalFormatting>
  <conditionalFormatting sqref="A22">
    <cfRule type="cellIs" dxfId="741" priority="8" operator="equal">
      <formula>FALSE</formula>
    </cfRule>
  </conditionalFormatting>
  <conditionalFormatting sqref="F22">
    <cfRule type="cellIs" dxfId="740" priority="6" operator="equal">
      <formula>FALSE</formula>
    </cfRule>
  </conditionalFormatting>
  <conditionalFormatting sqref="K46">
    <cfRule type="cellIs" dxfId="739" priority="24" operator="equal">
      <formula>FALSE</formula>
    </cfRule>
  </conditionalFormatting>
  <conditionalFormatting sqref="F30">
    <cfRule type="cellIs" dxfId="738" priority="4" operator="equal">
      <formula>FALSE</formula>
    </cfRule>
  </conditionalFormatting>
  <conditionalFormatting sqref="A14:A20">
    <cfRule type="containsText" dxfId="737" priority="21" operator="containsText" text="FALSE">
      <formula>NOT(ISERROR(SEARCH("FALSE",A14)))</formula>
    </cfRule>
  </conditionalFormatting>
  <conditionalFormatting sqref="F14">
    <cfRule type="cellIs" dxfId="736" priority="20" operator="equal">
      <formula>FALSE</formula>
    </cfRule>
  </conditionalFormatting>
  <conditionalFormatting sqref="F14:F20">
    <cfRule type="containsText" dxfId="735" priority="19" operator="containsText" text="FALSE">
      <formula>NOT(ISERROR(SEARCH("FALSE",F14)))</formula>
    </cfRule>
  </conditionalFormatting>
  <conditionalFormatting sqref="B28">
    <cfRule type="cellIs" dxfId="734" priority="17" operator="equal">
      <formula>FALSE</formula>
    </cfRule>
  </conditionalFormatting>
  <conditionalFormatting sqref="B22:B28">
    <cfRule type="cellIs" dxfId="733" priority="18" operator="equal">
      <formula>FALSE</formula>
    </cfRule>
  </conditionalFormatting>
  <conditionalFormatting sqref="A29">
    <cfRule type="cellIs" dxfId="732" priority="16" operator="equal">
      <formula>FALSE</formula>
    </cfRule>
  </conditionalFormatting>
  <conditionalFormatting sqref="F29">
    <cfRule type="cellIs" dxfId="731" priority="13" operator="equal">
      <formula>FALSE</formula>
    </cfRule>
  </conditionalFormatting>
  <conditionalFormatting sqref="G22:G28">
    <cfRule type="cellIs" dxfId="730" priority="15" operator="equal">
      <formula>FALSE</formula>
    </cfRule>
  </conditionalFormatting>
  <conditionalFormatting sqref="F29">
    <cfRule type="cellIs" dxfId="729" priority="14" operator="equal">
      <formula>FALSE</formula>
    </cfRule>
  </conditionalFormatting>
  <conditionalFormatting sqref="A30">
    <cfRule type="cellIs" dxfId="728" priority="12" operator="equal">
      <formula>FALSE</formula>
    </cfRule>
  </conditionalFormatting>
  <conditionalFormatting sqref="A30:A36">
    <cfRule type="containsText" dxfId="727" priority="11" operator="containsText" text="FALSE">
      <formula>NOT(ISERROR(SEARCH("FALSE",A30)))</formula>
    </cfRule>
  </conditionalFormatting>
  <conditionalFormatting sqref="B36">
    <cfRule type="cellIs" dxfId="726" priority="9" operator="equal">
      <formula>FALSE</formula>
    </cfRule>
  </conditionalFormatting>
  <conditionalFormatting sqref="A22:A28">
    <cfRule type="containsText" dxfId="725" priority="7" operator="containsText" text="FALSE">
      <formula>NOT(ISERROR(SEARCH("FALSE",A22)))</formula>
    </cfRule>
  </conditionalFormatting>
  <conditionalFormatting sqref="F22:F28">
    <cfRule type="containsText" dxfId="724" priority="5" operator="containsText" text="FALSE">
      <formula>NOT(ISERROR(SEARCH("FALSE",F22)))</formula>
    </cfRule>
  </conditionalFormatting>
  <conditionalFormatting sqref="B8:D8">
    <cfRule type="cellIs" dxfId="723" priority="2" operator="equal">
      <formula>0</formula>
    </cfRule>
  </conditionalFormatting>
  <conditionalFormatting sqref="B9:D10">
    <cfRule type="cellIs" dxfId="72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B8 J8" xr:uid="{00000000-0002-0000-0600-000002000000}"/>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3"/>
  <sheetViews>
    <sheetView showGridLines="0" zoomScale="98" zoomScaleNormal="98" workbookViewId="0">
      <pane ySplit="13" topLeftCell="A14" activePane="bottomLeft" state="frozen"/>
      <selection pane="bottomLeft" activeCell="H14" sqref="H14:H15"/>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Schedule'!$K$12</f>
        <v>44078</v>
      </c>
      <c r="H8" s="194"/>
      <c r="I8" s="194"/>
      <c r="J8" s="37"/>
      <c r="K8" s="12" t="str">
        <f>TEXT(G8,"dddd")</f>
        <v>Friday</v>
      </c>
    </row>
    <row r="9" spans="1:12" ht="18" customHeight="1" thickBot="1" x14ac:dyDescent="0.35">
      <c r="A9" s="33" t="s">
        <v>5</v>
      </c>
      <c r="B9" s="199">
        <f>'June 22, 2020 - July 6, 2020'!$B$9</f>
        <v>0</v>
      </c>
      <c r="C9" s="199"/>
      <c r="D9" s="199"/>
      <c r="E9" s="4"/>
      <c r="F9" s="33" t="s">
        <v>6</v>
      </c>
      <c r="G9" s="189">
        <f>'Payroll Schedule'!$L$12</f>
        <v>44095</v>
      </c>
      <c r="H9" s="189"/>
      <c r="I9" s="189"/>
      <c r="J9" s="38"/>
    </row>
    <row r="10" spans="1:12" ht="18" customHeight="1" thickBot="1" x14ac:dyDescent="0.35">
      <c r="A10" s="33" t="s">
        <v>7</v>
      </c>
      <c r="B10" s="199">
        <f>'June 22, 2020 - July 6, 2020'!$B$10</f>
        <v>0</v>
      </c>
      <c r="C10" s="199"/>
      <c r="D10" s="199"/>
      <c r="E10" s="4"/>
      <c r="F10" s="33" t="s">
        <v>8</v>
      </c>
      <c r="G10" s="190">
        <f>'Payroll Schedule'!$B$12</f>
        <v>18</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191" t="s">
        <v>12</v>
      </c>
      <c r="B13" s="191"/>
      <c r="C13" s="16">
        <f>'Aug 21, 2020 - Sept 3, 2020'!$C$37</f>
        <v>0</v>
      </c>
      <c r="D13" s="16"/>
      <c r="E13" s="22"/>
      <c r="F13" s="23"/>
      <c r="G13" s="24"/>
      <c r="H13" s="25"/>
      <c r="I13" s="25"/>
      <c r="J13" s="39"/>
      <c r="K13" s="5"/>
      <c r="L13" s="3"/>
    </row>
    <row r="14" spans="1:12" ht="18" customHeight="1" thickTop="1" x14ac:dyDescent="0.3">
      <c r="A14" s="128" t="str">
        <f t="shared" ref="A14:A20" si="0">K14</f>
        <v/>
      </c>
      <c r="B14" s="129" t="s">
        <v>13</v>
      </c>
      <c r="C14" s="151"/>
      <c r="D14" s="130"/>
      <c r="E14" s="131"/>
      <c r="F14" s="128">
        <f t="shared" ref="F14:F20" si="1">K38</f>
        <v>44094</v>
      </c>
      <c r="G14" s="132" t="s">
        <v>13</v>
      </c>
      <c r="H14" s="173"/>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f t="shared" si="1"/>
        <v>44095</v>
      </c>
      <c r="G15" s="134" t="s">
        <v>14</v>
      </c>
      <c r="H15" s="169"/>
      <c r="I15" s="136"/>
      <c r="K15" s="5" t="b">
        <f t="shared" si="2"/>
        <v>0</v>
      </c>
      <c r="L15" s="3" t="s">
        <v>14</v>
      </c>
    </row>
    <row r="16" spans="1:12" ht="18" customHeight="1" x14ac:dyDescent="0.3">
      <c r="A16" s="26" t="b">
        <f t="shared" si="0"/>
        <v>0</v>
      </c>
      <c r="B16" s="134" t="s">
        <v>15</v>
      </c>
      <c r="C16" s="136"/>
      <c r="D16" s="136"/>
      <c r="E16" s="131"/>
      <c r="F16" s="26" t="str">
        <f t="shared" si="1"/>
        <v/>
      </c>
      <c r="G16" s="134" t="s">
        <v>15</v>
      </c>
      <c r="H16" s="136"/>
      <c r="I16" s="136"/>
      <c r="K16" s="5" t="b">
        <f t="shared" si="2"/>
        <v>0</v>
      </c>
      <c r="L16" s="3" t="s">
        <v>15</v>
      </c>
    </row>
    <row r="17" spans="1:12" ht="18" customHeight="1" x14ac:dyDescent="0.3">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3">
      <c r="A18" s="26" t="b">
        <f t="shared" si="0"/>
        <v>0</v>
      </c>
      <c r="B18" s="134" t="s">
        <v>17</v>
      </c>
      <c r="C18" s="152"/>
      <c r="D18" s="136"/>
      <c r="E18" s="131"/>
      <c r="F18" s="26" t="b">
        <f t="shared" si="1"/>
        <v>0</v>
      </c>
      <c r="G18" s="134" t="s">
        <v>17</v>
      </c>
      <c r="H18" s="136"/>
      <c r="I18" s="136"/>
      <c r="K18" s="5" t="b">
        <f t="shared" si="2"/>
        <v>0</v>
      </c>
      <c r="L18" s="3" t="s">
        <v>17</v>
      </c>
    </row>
    <row r="19" spans="1:12" ht="18" customHeight="1" x14ac:dyDescent="0.3">
      <c r="A19" s="26">
        <f t="shared" si="0"/>
        <v>44078</v>
      </c>
      <c r="B19" s="134" t="s">
        <v>18</v>
      </c>
      <c r="C19" s="135"/>
      <c r="D19" s="136"/>
      <c r="E19" s="131"/>
      <c r="F19" s="26" t="b">
        <f t="shared" si="1"/>
        <v>0</v>
      </c>
      <c r="G19" s="134" t="s">
        <v>18</v>
      </c>
      <c r="H19" s="136"/>
      <c r="I19" s="136"/>
      <c r="K19" s="5">
        <f t="shared" si="2"/>
        <v>44078</v>
      </c>
      <c r="L19" s="3" t="s">
        <v>18</v>
      </c>
    </row>
    <row r="20" spans="1:12" ht="18" customHeight="1" thickBot="1" x14ac:dyDescent="0.35">
      <c r="A20" s="27">
        <f t="shared" si="0"/>
        <v>44079</v>
      </c>
      <c r="B20" s="137" t="s">
        <v>19</v>
      </c>
      <c r="C20" s="138"/>
      <c r="D20" s="139"/>
      <c r="E20" s="131"/>
      <c r="F20" s="27" t="b">
        <f t="shared" si="1"/>
        <v>0</v>
      </c>
      <c r="G20" s="137" t="s">
        <v>19</v>
      </c>
      <c r="H20" s="139"/>
      <c r="I20" s="139"/>
      <c r="K20" s="5">
        <f t="shared" si="2"/>
        <v>44079</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44080</v>
      </c>
      <c r="B22" s="144" t="s">
        <v>13</v>
      </c>
      <c r="C22" s="133"/>
      <c r="D22" s="130"/>
      <c r="E22" s="131"/>
      <c r="F22" s="128" t="b">
        <f t="shared" ref="F22:F28" si="4">K46</f>
        <v>0</v>
      </c>
      <c r="G22" s="144" t="s">
        <v>13</v>
      </c>
      <c r="H22" s="130"/>
      <c r="I22" s="130"/>
      <c r="K22" s="5">
        <f>IF(K20=0,"",IF(K20&lt;$G$9,K20+1,IF(K20=$G$9,"")))</f>
        <v>44080</v>
      </c>
      <c r="L22" s="3" t="s">
        <v>13</v>
      </c>
    </row>
    <row r="23" spans="1:12" ht="18" customHeight="1" x14ac:dyDescent="0.3">
      <c r="A23" s="26">
        <f t="shared" si="3"/>
        <v>44081</v>
      </c>
      <c r="B23" s="145" t="s">
        <v>14</v>
      </c>
      <c r="C23" s="135"/>
      <c r="D23" s="136"/>
      <c r="E23" s="131"/>
      <c r="F23" s="26" t="b">
        <f t="shared" si="4"/>
        <v>0</v>
      </c>
      <c r="G23" s="145" t="s">
        <v>14</v>
      </c>
      <c r="H23" s="136"/>
      <c r="I23" s="136"/>
      <c r="K23" s="5">
        <f>IF(K22=0,"",IF(K22&lt;$G$9,K22+1,IF(K22=$G$9,"")))</f>
        <v>44081</v>
      </c>
      <c r="L23" s="3" t="s">
        <v>14</v>
      </c>
    </row>
    <row r="24" spans="1:12" ht="18" customHeight="1" x14ac:dyDescent="0.3">
      <c r="A24" s="26">
        <f t="shared" si="3"/>
        <v>44082</v>
      </c>
      <c r="B24" s="145" t="s">
        <v>15</v>
      </c>
      <c r="C24" s="135"/>
      <c r="D24" s="136"/>
      <c r="E24" s="131"/>
      <c r="F24" s="26" t="b">
        <f t="shared" si="4"/>
        <v>0</v>
      </c>
      <c r="G24" s="145" t="s">
        <v>15</v>
      </c>
      <c r="H24" s="136"/>
      <c r="I24" s="136"/>
      <c r="K24" s="5">
        <f t="shared" ref="K24:K28" si="5">IF(K23=0,"",IF(K23&lt;$G$9,K23+1,IF(K23=$G$9,"")))</f>
        <v>44082</v>
      </c>
      <c r="L24" s="3" t="s">
        <v>15</v>
      </c>
    </row>
    <row r="25" spans="1:12" ht="18" customHeight="1" x14ac:dyDescent="0.3">
      <c r="A25" s="26">
        <f t="shared" si="3"/>
        <v>44083</v>
      </c>
      <c r="B25" s="145" t="s">
        <v>16</v>
      </c>
      <c r="C25" s="135"/>
      <c r="D25" s="136"/>
      <c r="E25" s="131"/>
      <c r="F25" s="26" t="b">
        <f t="shared" si="4"/>
        <v>0</v>
      </c>
      <c r="G25" s="145" t="s">
        <v>16</v>
      </c>
      <c r="H25" s="136"/>
      <c r="I25" s="136"/>
      <c r="K25" s="5">
        <f t="shared" si="5"/>
        <v>44083</v>
      </c>
      <c r="L25" s="3" t="s">
        <v>16</v>
      </c>
    </row>
    <row r="26" spans="1:12" ht="18" customHeight="1" x14ac:dyDescent="0.3">
      <c r="A26" s="26">
        <f t="shared" si="3"/>
        <v>44084</v>
      </c>
      <c r="B26" s="145" t="s">
        <v>17</v>
      </c>
      <c r="C26" s="135"/>
      <c r="D26" s="136"/>
      <c r="E26" s="131"/>
      <c r="F26" s="26" t="b">
        <f t="shared" si="4"/>
        <v>0</v>
      </c>
      <c r="G26" s="145" t="s">
        <v>17</v>
      </c>
      <c r="H26" s="136"/>
      <c r="I26" s="136"/>
      <c r="K26" s="5">
        <f t="shared" si="5"/>
        <v>44084</v>
      </c>
      <c r="L26" s="3" t="s">
        <v>17</v>
      </c>
    </row>
    <row r="27" spans="1:12" ht="18" customHeight="1" x14ac:dyDescent="0.3">
      <c r="A27" s="26">
        <f t="shared" si="3"/>
        <v>44085</v>
      </c>
      <c r="B27" s="145" t="s">
        <v>18</v>
      </c>
      <c r="C27" s="135"/>
      <c r="D27" s="136"/>
      <c r="E27" s="131"/>
      <c r="F27" s="26" t="b">
        <f t="shared" si="4"/>
        <v>0</v>
      </c>
      <c r="G27" s="145" t="s">
        <v>18</v>
      </c>
      <c r="H27" s="136"/>
      <c r="I27" s="136"/>
      <c r="K27" s="5">
        <f t="shared" si="5"/>
        <v>44085</v>
      </c>
      <c r="L27" s="3" t="s">
        <v>18</v>
      </c>
    </row>
    <row r="28" spans="1:12" ht="18" customHeight="1" thickBot="1" x14ac:dyDescent="0.35">
      <c r="A28" s="27">
        <f t="shared" si="3"/>
        <v>44086</v>
      </c>
      <c r="B28" s="146" t="s">
        <v>19</v>
      </c>
      <c r="C28" s="138"/>
      <c r="D28" s="139"/>
      <c r="E28" s="131"/>
      <c r="F28" s="27" t="b">
        <f t="shared" si="4"/>
        <v>0</v>
      </c>
      <c r="G28" s="146" t="s">
        <v>19</v>
      </c>
      <c r="H28" s="139"/>
      <c r="I28" s="139"/>
      <c r="K28" s="5">
        <f t="shared" si="5"/>
        <v>44086</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44087</v>
      </c>
      <c r="B30" s="144" t="s">
        <v>13</v>
      </c>
      <c r="C30" s="133"/>
      <c r="D30" s="130"/>
      <c r="E30" s="30"/>
      <c r="F30" s="15" t="s">
        <v>29</v>
      </c>
      <c r="G30" s="29"/>
      <c r="H30" s="31">
        <f>(C21+C29+C37+H21+H29)-C13</f>
        <v>0</v>
      </c>
      <c r="I30" s="31">
        <f>D21+D29+D37+I21+I29</f>
        <v>0</v>
      </c>
      <c r="K30" s="5">
        <f>IF(K28=0,"",IF(K28&lt;$G$9,K28+1,IF(K28=$G$9,"")))</f>
        <v>44087</v>
      </c>
      <c r="L30" s="3" t="s">
        <v>13</v>
      </c>
    </row>
    <row r="31" spans="1:12" ht="18" customHeight="1" thickTop="1" x14ac:dyDescent="0.3">
      <c r="A31" s="26">
        <f t="shared" si="6"/>
        <v>44088</v>
      </c>
      <c r="B31" s="145" t="s">
        <v>14</v>
      </c>
      <c r="C31" s="135"/>
      <c r="D31" s="136"/>
      <c r="E31" s="30"/>
      <c r="F31" s="200" t="s">
        <v>32</v>
      </c>
      <c r="G31" s="201"/>
      <c r="H31" s="201"/>
      <c r="I31" s="202"/>
      <c r="K31" s="5">
        <f>IF(K30=0,"",IF(K30&lt;$G$9,K30+1,IF(K30=$G$9,"")))</f>
        <v>44088</v>
      </c>
      <c r="L31" s="3" t="s">
        <v>14</v>
      </c>
    </row>
    <row r="32" spans="1:12" ht="18" customHeight="1" x14ac:dyDescent="0.3">
      <c r="A32" s="26">
        <f t="shared" si="6"/>
        <v>44089</v>
      </c>
      <c r="B32" s="145" t="s">
        <v>15</v>
      </c>
      <c r="C32" s="135"/>
      <c r="D32" s="136"/>
      <c r="E32" s="30"/>
      <c r="F32" s="203"/>
      <c r="G32" s="204"/>
      <c r="H32" s="204"/>
      <c r="I32" s="205"/>
      <c r="K32" s="5">
        <f t="shared" ref="K32:K36" si="7">IF(K31=0,"",IF(K31&lt;$G$9,K31+1,IF(K31=$G$9,"")))</f>
        <v>44089</v>
      </c>
      <c r="L32" s="3" t="s">
        <v>15</v>
      </c>
    </row>
    <row r="33" spans="1:12" ht="18" customHeight="1" x14ac:dyDescent="0.3">
      <c r="A33" s="26">
        <f t="shared" si="6"/>
        <v>44090</v>
      </c>
      <c r="B33" s="145" t="s">
        <v>16</v>
      </c>
      <c r="C33" s="135"/>
      <c r="D33" s="136"/>
      <c r="E33" s="30"/>
      <c r="F33" s="203"/>
      <c r="G33" s="204"/>
      <c r="H33" s="204"/>
      <c r="I33" s="205"/>
      <c r="K33" s="5">
        <f t="shared" si="7"/>
        <v>44090</v>
      </c>
      <c r="L33" s="3" t="s">
        <v>16</v>
      </c>
    </row>
    <row r="34" spans="1:12" ht="18" customHeight="1" x14ac:dyDescent="0.3">
      <c r="A34" s="26">
        <f t="shared" si="6"/>
        <v>44091</v>
      </c>
      <c r="B34" s="145" t="s">
        <v>17</v>
      </c>
      <c r="C34" s="135"/>
      <c r="D34" s="136"/>
      <c r="E34" s="30"/>
      <c r="F34" s="203"/>
      <c r="G34" s="204"/>
      <c r="H34" s="204"/>
      <c r="I34" s="205"/>
      <c r="K34" s="5">
        <f t="shared" si="7"/>
        <v>44091</v>
      </c>
      <c r="L34" s="3" t="s">
        <v>17</v>
      </c>
    </row>
    <row r="35" spans="1:12" ht="18" customHeight="1" x14ac:dyDescent="0.3">
      <c r="A35" s="26">
        <f t="shared" si="6"/>
        <v>44092</v>
      </c>
      <c r="B35" s="145" t="s">
        <v>18</v>
      </c>
      <c r="C35" s="135"/>
      <c r="D35" s="136"/>
      <c r="E35" s="30"/>
      <c r="F35" s="203"/>
      <c r="G35" s="204"/>
      <c r="H35" s="204"/>
      <c r="I35" s="205"/>
      <c r="K35" s="5">
        <f t="shared" si="7"/>
        <v>44092</v>
      </c>
      <c r="L35" s="3" t="s">
        <v>18</v>
      </c>
    </row>
    <row r="36" spans="1:12" ht="18" customHeight="1" thickBot="1" x14ac:dyDescent="0.35">
      <c r="A36" s="27">
        <f t="shared" si="6"/>
        <v>44093</v>
      </c>
      <c r="B36" s="146" t="s">
        <v>19</v>
      </c>
      <c r="C36" s="138"/>
      <c r="D36" s="139"/>
      <c r="E36" s="30"/>
      <c r="F36" s="203"/>
      <c r="G36" s="204"/>
      <c r="H36" s="204"/>
      <c r="I36" s="205"/>
      <c r="K36" s="5">
        <f t="shared" si="7"/>
        <v>44093</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f>IF(K36=0,"",IF(K36&lt;$G$9,K36+1,IF(K36=$G$9,"")))</f>
        <v>44094</v>
      </c>
      <c r="L38" s="3" t="s">
        <v>13</v>
      </c>
    </row>
    <row r="39" spans="1:12" ht="24.75" customHeight="1" thickBot="1" x14ac:dyDescent="0.35">
      <c r="A39" s="195"/>
      <c r="B39" s="195"/>
      <c r="C39" s="34"/>
      <c r="D39" s="35"/>
      <c r="E39" s="34"/>
      <c r="F39" s="195"/>
      <c r="G39" s="195"/>
      <c r="H39" s="34"/>
      <c r="I39" s="35"/>
      <c r="K39" s="5">
        <f>IF(K38=0,"",IF(K38&lt;$G$9,K38+1,IF(K38=$G$9,"")))</f>
        <v>44095</v>
      </c>
      <c r="L39" s="3" t="s">
        <v>14</v>
      </c>
    </row>
    <row r="40" spans="1:12" x14ac:dyDescent="0.3">
      <c r="A40" s="196" t="s">
        <v>30</v>
      </c>
      <c r="B40" s="196"/>
      <c r="C40" s="34"/>
      <c r="D40" s="36" t="s">
        <v>25</v>
      </c>
      <c r="E40" s="34"/>
      <c r="F40" s="196" t="s">
        <v>31</v>
      </c>
      <c r="G40" s="196"/>
      <c r="H40" s="34"/>
      <c r="I40" s="36" t="s">
        <v>25</v>
      </c>
      <c r="K40" s="5" t="str">
        <f t="shared" ref="K40:K44" si="8">IF(K39=0,"",IF(K39&lt;$G$9,K39+1,IF(K39=$G$9,"")))</f>
        <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j+Lxpe+XG9pB9dOXBuaiXqXwoV+2eGpI5Wbfz45qPfqRrWx8btbUH6MAYkj6yj/NNqeCcDzgHaHnZMD+mlJXtw==" saltValue="dc2tiQmHLFe6lUo6BDaEY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721" priority="34" operator="equal">
      <formula>FALSE</formula>
    </cfRule>
  </conditionalFormatting>
  <conditionalFormatting sqref="A14">
    <cfRule type="cellIs" dxfId="720" priority="38" operator="equal">
      <formula>FALSE</formula>
    </cfRule>
  </conditionalFormatting>
  <conditionalFormatting sqref="L29:L37 K13:K21 K29 K37 K45">
    <cfRule type="cellIs" dxfId="719" priority="37" operator="equal">
      <formula>FALSE</formula>
    </cfRule>
  </conditionalFormatting>
  <conditionalFormatting sqref="K21">
    <cfRule type="cellIs" dxfId="718" priority="36" operator="equal">
      <formula>FALSE</formula>
    </cfRule>
  </conditionalFormatting>
  <conditionalFormatting sqref="L21:L29">
    <cfRule type="cellIs" dxfId="717" priority="35" operator="equal">
      <formula>FALSE</formula>
    </cfRule>
  </conditionalFormatting>
  <conditionalFormatting sqref="K48:K52">
    <cfRule type="cellIs" dxfId="716" priority="22" operator="equal">
      <formula>FALSE</formula>
    </cfRule>
  </conditionalFormatting>
  <conditionalFormatting sqref="F30">
    <cfRule type="cellIs" dxfId="715" priority="3" operator="equal">
      <formula>FALSE</formula>
    </cfRule>
  </conditionalFormatting>
  <conditionalFormatting sqref="K31">
    <cfRule type="cellIs" dxfId="714" priority="29" operator="equal">
      <formula>FALSE</formula>
    </cfRule>
  </conditionalFormatting>
  <conditionalFormatting sqref="K47">
    <cfRule type="cellIs" dxfId="713" priority="23" operator="equal">
      <formula>FALSE</formula>
    </cfRule>
  </conditionalFormatting>
  <conditionalFormatting sqref="K38">
    <cfRule type="cellIs" dxfId="712" priority="27" operator="equal">
      <formula>FALSE</formula>
    </cfRule>
  </conditionalFormatting>
  <conditionalFormatting sqref="K39">
    <cfRule type="cellIs" dxfId="711" priority="26" operator="equal">
      <formula>FALSE</formula>
    </cfRule>
  </conditionalFormatting>
  <conditionalFormatting sqref="K40:K44">
    <cfRule type="cellIs" dxfId="710" priority="25" operator="equal">
      <formula>FALSE</formula>
    </cfRule>
  </conditionalFormatting>
  <conditionalFormatting sqref="K22">
    <cfRule type="cellIs" dxfId="709" priority="33" operator="equal">
      <formula>FALSE</formula>
    </cfRule>
  </conditionalFormatting>
  <conditionalFormatting sqref="K23">
    <cfRule type="cellIs" dxfId="708" priority="32" operator="equal">
      <formula>FALSE</formula>
    </cfRule>
  </conditionalFormatting>
  <conditionalFormatting sqref="K24:K28">
    <cfRule type="cellIs" dxfId="707" priority="31" operator="equal">
      <formula>FALSE</formula>
    </cfRule>
  </conditionalFormatting>
  <conditionalFormatting sqref="K30">
    <cfRule type="cellIs" dxfId="706" priority="30" operator="equal">
      <formula>FALSE</formula>
    </cfRule>
  </conditionalFormatting>
  <conditionalFormatting sqref="B30:B36">
    <cfRule type="cellIs" dxfId="705" priority="10" operator="equal">
      <formula>FALSE</formula>
    </cfRule>
  </conditionalFormatting>
  <conditionalFormatting sqref="K32:K36">
    <cfRule type="cellIs" dxfId="704" priority="28" operator="equal">
      <formula>FALSE</formula>
    </cfRule>
  </conditionalFormatting>
  <conditionalFormatting sqref="A22">
    <cfRule type="cellIs" dxfId="703" priority="8" operator="equal">
      <formula>FALSE</formula>
    </cfRule>
  </conditionalFormatting>
  <conditionalFormatting sqref="F22">
    <cfRule type="cellIs" dxfId="702" priority="6" operator="equal">
      <formula>FALSE</formula>
    </cfRule>
  </conditionalFormatting>
  <conditionalFormatting sqref="K46">
    <cfRule type="cellIs" dxfId="701" priority="24" operator="equal">
      <formula>FALSE</formula>
    </cfRule>
  </conditionalFormatting>
  <conditionalFormatting sqref="F30">
    <cfRule type="cellIs" dxfId="700" priority="4" operator="equal">
      <formula>FALSE</formula>
    </cfRule>
  </conditionalFormatting>
  <conditionalFormatting sqref="A14:A20">
    <cfRule type="containsText" dxfId="699" priority="21" operator="containsText" text="FALSE">
      <formula>NOT(ISERROR(SEARCH("FALSE",A14)))</formula>
    </cfRule>
  </conditionalFormatting>
  <conditionalFormatting sqref="F14">
    <cfRule type="cellIs" dxfId="698" priority="20" operator="equal">
      <formula>FALSE</formula>
    </cfRule>
  </conditionalFormatting>
  <conditionalFormatting sqref="F14:F20">
    <cfRule type="containsText" dxfId="697" priority="19" operator="containsText" text="FALSE">
      <formula>NOT(ISERROR(SEARCH("FALSE",F14)))</formula>
    </cfRule>
  </conditionalFormatting>
  <conditionalFormatting sqref="B28">
    <cfRule type="cellIs" dxfId="696" priority="17" operator="equal">
      <formula>FALSE</formula>
    </cfRule>
  </conditionalFormatting>
  <conditionalFormatting sqref="B22:B28">
    <cfRule type="cellIs" dxfId="695" priority="18" operator="equal">
      <formula>FALSE</formula>
    </cfRule>
  </conditionalFormatting>
  <conditionalFormatting sqref="A29">
    <cfRule type="cellIs" dxfId="694" priority="16" operator="equal">
      <formula>FALSE</formula>
    </cfRule>
  </conditionalFormatting>
  <conditionalFormatting sqref="F29">
    <cfRule type="cellIs" dxfId="693" priority="13" operator="equal">
      <formula>FALSE</formula>
    </cfRule>
  </conditionalFormatting>
  <conditionalFormatting sqref="G22:G28">
    <cfRule type="cellIs" dxfId="692" priority="15" operator="equal">
      <formula>FALSE</formula>
    </cfRule>
  </conditionalFormatting>
  <conditionalFormatting sqref="F29">
    <cfRule type="cellIs" dxfId="691" priority="14" operator="equal">
      <formula>FALSE</formula>
    </cfRule>
  </conditionalFormatting>
  <conditionalFormatting sqref="A30">
    <cfRule type="cellIs" dxfId="690" priority="12" operator="equal">
      <formula>FALSE</formula>
    </cfRule>
  </conditionalFormatting>
  <conditionalFormatting sqref="A30:A36">
    <cfRule type="containsText" dxfId="689" priority="11" operator="containsText" text="FALSE">
      <formula>NOT(ISERROR(SEARCH("FALSE",A30)))</formula>
    </cfRule>
  </conditionalFormatting>
  <conditionalFormatting sqref="B36">
    <cfRule type="cellIs" dxfId="688" priority="9" operator="equal">
      <formula>FALSE</formula>
    </cfRule>
  </conditionalFormatting>
  <conditionalFormatting sqref="A22:A28">
    <cfRule type="containsText" dxfId="687" priority="7" operator="containsText" text="FALSE">
      <formula>NOT(ISERROR(SEARCH("FALSE",A22)))</formula>
    </cfRule>
  </conditionalFormatting>
  <conditionalFormatting sqref="F22:F28">
    <cfRule type="containsText" dxfId="686" priority="5" operator="containsText" text="FALSE">
      <formula>NOT(ISERROR(SEARCH("FALSE",F22)))</formula>
    </cfRule>
  </conditionalFormatting>
  <conditionalFormatting sqref="B8:D8">
    <cfRule type="cellIs" dxfId="685" priority="2" operator="equal">
      <formula>0</formula>
    </cfRule>
  </conditionalFormatting>
  <conditionalFormatting sqref="B9:D10">
    <cfRule type="cellIs" dxfId="68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3"/>
  <sheetViews>
    <sheetView showGridLines="0" zoomScale="98" zoomScaleNormal="98" workbookViewId="0">
      <pane ySplit="13" topLeftCell="A17" activePane="bottomLeft" state="frozen"/>
      <selection pane="bottomLeft" activeCell="C16" sqref="C16"/>
    </sheetView>
  </sheetViews>
  <sheetFormatPr defaultRowHeight="13.8" x14ac:dyDescent="0.3"/>
  <cols>
    <col min="1" max="1" width="21" customWidth="1"/>
    <col min="2" max="2" width="16.875" customWidth="1"/>
    <col min="3" max="3" width="9.875" customWidth="1"/>
    <col min="4" max="4" width="13.875" customWidth="1"/>
    <col min="5" max="5" width="1.875" customWidth="1"/>
    <col min="6" max="6" width="22.625" customWidth="1"/>
    <col min="7" max="7" width="19.375" customWidth="1"/>
    <col min="8" max="8" width="9.875" customWidth="1"/>
    <col min="9" max="9" width="13.875" customWidth="1"/>
    <col min="10" max="10" width="9.375" style="34"/>
    <col min="11" max="11" width="13.5" style="11" hidden="1" customWidth="1"/>
    <col min="12" max="12" width="19" style="6" hidden="1" customWidth="1"/>
  </cols>
  <sheetData>
    <row r="1" spans="1:12" ht="23.4" x14ac:dyDescent="0.3">
      <c r="A1" s="176" t="s">
        <v>0</v>
      </c>
      <c r="B1" s="176"/>
      <c r="C1" s="176"/>
      <c r="D1" s="176"/>
      <c r="E1" s="176"/>
      <c r="F1" s="176"/>
      <c r="G1" s="176"/>
      <c r="H1" s="176"/>
      <c r="I1" s="176"/>
    </row>
    <row r="2" spans="1:12" ht="23.4" x14ac:dyDescent="0.3">
      <c r="A2" s="176" t="s">
        <v>1</v>
      </c>
      <c r="B2" s="176"/>
      <c r="C2" s="176"/>
      <c r="D2" s="176"/>
      <c r="E2" s="176"/>
      <c r="F2" s="176"/>
      <c r="G2" s="176"/>
      <c r="H2" s="176"/>
      <c r="I2" s="176"/>
    </row>
    <row r="3" spans="1:12" ht="14.4" thickBot="1" x14ac:dyDescent="0.35">
      <c r="A3" s="34"/>
      <c r="B3" s="34"/>
      <c r="C3" s="34"/>
      <c r="D3" s="34"/>
      <c r="E3" s="34"/>
      <c r="F3" s="34"/>
      <c r="G3" s="34"/>
      <c r="H3" s="34"/>
      <c r="I3" s="34"/>
    </row>
    <row r="4" spans="1:12" ht="13.5" customHeight="1" x14ac:dyDescent="0.3">
      <c r="A4" s="177" t="s">
        <v>2</v>
      </c>
      <c r="B4" s="177"/>
      <c r="C4" s="177"/>
      <c r="D4" s="177"/>
      <c r="E4" s="177"/>
      <c r="F4" s="177"/>
      <c r="G4" s="177"/>
      <c r="H4" s="177"/>
      <c r="I4" s="177"/>
    </row>
    <row r="5" spans="1:12" x14ac:dyDescent="0.3">
      <c r="A5" s="178"/>
      <c r="B5" s="178"/>
      <c r="C5" s="178"/>
      <c r="D5" s="178"/>
      <c r="E5" s="178"/>
      <c r="F5" s="178"/>
      <c r="G5" s="178"/>
      <c r="H5" s="178"/>
      <c r="I5" s="178"/>
    </row>
    <row r="6" spans="1:12" x14ac:dyDescent="0.3">
      <c r="A6" s="178"/>
      <c r="B6" s="178"/>
      <c r="C6" s="178"/>
      <c r="D6" s="178"/>
      <c r="E6" s="178"/>
      <c r="F6" s="178"/>
      <c r="G6" s="178"/>
      <c r="H6" s="178"/>
      <c r="I6" s="178"/>
    </row>
    <row r="7" spans="1:12" ht="14.4" thickBot="1" x14ac:dyDescent="0.35">
      <c r="A7" s="179"/>
      <c r="B7" s="179"/>
      <c r="C7" s="179"/>
      <c r="D7" s="179"/>
      <c r="E7" s="179"/>
      <c r="F7" s="179"/>
      <c r="G7" s="179"/>
      <c r="H7" s="179"/>
      <c r="I7" s="179"/>
    </row>
    <row r="8" spans="1:12" ht="18" customHeight="1" thickBot="1" x14ac:dyDescent="0.35">
      <c r="A8" s="33" t="s">
        <v>3</v>
      </c>
      <c r="B8" s="199">
        <f>'June 22, 2020 - July 6, 2020'!$B$8</f>
        <v>0</v>
      </c>
      <c r="C8" s="199"/>
      <c r="D8" s="199"/>
      <c r="E8" s="4"/>
      <c r="F8" s="33" t="s">
        <v>4</v>
      </c>
      <c r="G8" s="194">
        <f>'Payroll Schedule'!$K$14</f>
        <v>44096</v>
      </c>
      <c r="H8" s="194"/>
      <c r="I8" s="194"/>
      <c r="J8" s="37"/>
      <c r="K8" s="12" t="str">
        <f>TEXT(G8,"dddd")</f>
        <v>Tuesday</v>
      </c>
    </row>
    <row r="9" spans="1:12" ht="18" customHeight="1" thickBot="1" x14ac:dyDescent="0.35">
      <c r="A9" s="33" t="s">
        <v>5</v>
      </c>
      <c r="B9" s="199">
        <f>'June 22, 2020 - July 6, 2020'!$B$9</f>
        <v>0</v>
      </c>
      <c r="C9" s="199"/>
      <c r="D9" s="199"/>
      <c r="E9" s="4"/>
      <c r="F9" s="33" t="s">
        <v>6</v>
      </c>
      <c r="G9" s="189">
        <f>'Payroll Schedule'!$L$14</f>
        <v>44109</v>
      </c>
      <c r="H9" s="189"/>
      <c r="I9" s="189"/>
      <c r="J9" s="38"/>
    </row>
    <row r="10" spans="1:12" ht="18" customHeight="1" thickBot="1" x14ac:dyDescent="0.35">
      <c r="A10" s="33" t="s">
        <v>7</v>
      </c>
      <c r="B10" s="199">
        <f>'June 22, 2020 - July 6, 2020'!$B$10</f>
        <v>0</v>
      </c>
      <c r="C10" s="199"/>
      <c r="D10" s="199"/>
      <c r="E10" s="4"/>
      <c r="F10" s="33" t="s">
        <v>8</v>
      </c>
      <c r="G10" s="190">
        <f>'Payroll Schedule'!$B$14</f>
        <v>19</v>
      </c>
      <c r="H10" s="190"/>
      <c r="I10" s="190"/>
      <c r="J10" s="38"/>
    </row>
    <row r="11" spans="1:12" ht="14.4" thickBot="1" x14ac:dyDescent="0.35">
      <c r="A11" s="34"/>
      <c r="B11" s="34"/>
      <c r="C11" s="34"/>
      <c r="D11" s="34"/>
      <c r="E11" s="34"/>
      <c r="F11" s="34"/>
      <c r="G11" s="34"/>
      <c r="H11" s="34"/>
      <c r="I11" s="34"/>
    </row>
    <row r="12" spans="1:12" s="2" customFormat="1" ht="42.6" thickTop="1" thickBot="1" x14ac:dyDescent="0.3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35">
      <c r="A13" s="209" t="s">
        <v>12</v>
      </c>
      <c r="B13" s="209"/>
      <c r="C13" s="154">
        <f>'Sept 4, 2020 - Sept 21, 2020'!$H$21</f>
        <v>0</v>
      </c>
      <c r="D13" s="154"/>
      <c r="E13" s="155"/>
      <c r="F13" s="156"/>
      <c r="G13" s="157"/>
      <c r="H13" s="158"/>
      <c r="I13" s="158"/>
      <c r="J13" s="39"/>
      <c r="K13" s="5"/>
      <c r="L13" s="3"/>
    </row>
    <row r="14" spans="1:12" ht="18" customHeight="1" thickTop="1" x14ac:dyDescent="0.3">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3">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3">
      <c r="A16" s="26">
        <f t="shared" si="0"/>
        <v>44096</v>
      </c>
      <c r="B16" s="134" t="s">
        <v>15</v>
      </c>
      <c r="C16" s="169"/>
      <c r="D16" s="136"/>
      <c r="E16" s="131"/>
      <c r="F16" s="26" t="b">
        <f t="shared" si="1"/>
        <v>0</v>
      </c>
      <c r="G16" s="134" t="s">
        <v>15</v>
      </c>
      <c r="H16" s="136"/>
      <c r="I16" s="136"/>
      <c r="K16" s="5">
        <f t="shared" si="2"/>
        <v>44096</v>
      </c>
      <c r="L16" s="3" t="s">
        <v>15</v>
      </c>
    </row>
    <row r="17" spans="1:12" ht="18" customHeight="1" x14ac:dyDescent="0.3">
      <c r="A17" s="26">
        <f t="shared" si="0"/>
        <v>44097</v>
      </c>
      <c r="B17" s="134" t="s">
        <v>16</v>
      </c>
      <c r="C17" s="169"/>
      <c r="D17" s="136"/>
      <c r="E17" s="131"/>
      <c r="F17" s="26" t="b">
        <f t="shared" si="1"/>
        <v>0</v>
      </c>
      <c r="G17" s="134" t="s">
        <v>16</v>
      </c>
      <c r="H17" s="136"/>
      <c r="I17" s="136"/>
      <c r="K17" s="5">
        <f t="shared" si="2"/>
        <v>44097</v>
      </c>
      <c r="L17" s="3" t="s">
        <v>16</v>
      </c>
    </row>
    <row r="18" spans="1:12" ht="18" customHeight="1" x14ac:dyDescent="0.3">
      <c r="A18" s="26">
        <f t="shared" si="0"/>
        <v>44098</v>
      </c>
      <c r="B18" s="134" t="s">
        <v>17</v>
      </c>
      <c r="C18" s="135"/>
      <c r="D18" s="136"/>
      <c r="E18" s="131"/>
      <c r="F18" s="26" t="b">
        <f t="shared" si="1"/>
        <v>0</v>
      </c>
      <c r="G18" s="134" t="s">
        <v>17</v>
      </c>
      <c r="H18" s="136"/>
      <c r="I18" s="136"/>
      <c r="K18" s="5">
        <f t="shared" si="2"/>
        <v>44098</v>
      </c>
      <c r="L18" s="3" t="s">
        <v>17</v>
      </c>
    </row>
    <row r="19" spans="1:12" ht="18" customHeight="1" x14ac:dyDescent="0.3">
      <c r="A19" s="26">
        <f t="shared" si="0"/>
        <v>44099</v>
      </c>
      <c r="B19" s="134" t="s">
        <v>18</v>
      </c>
      <c r="C19" s="135"/>
      <c r="D19" s="136"/>
      <c r="E19" s="131"/>
      <c r="F19" s="26" t="b">
        <f t="shared" si="1"/>
        <v>0</v>
      </c>
      <c r="G19" s="134" t="s">
        <v>18</v>
      </c>
      <c r="H19" s="136"/>
      <c r="I19" s="136"/>
      <c r="K19" s="5">
        <f t="shared" si="2"/>
        <v>44099</v>
      </c>
      <c r="L19" s="3" t="s">
        <v>18</v>
      </c>
    </row>
    <row r="20" spans="1:12" ht="18" customHeight="1" thickBot="1" x14ac:dyDescent="0.35">
      <c r="A20" s="27">
        <f t="shared" si="0"/>
        <v>44100</v>
      </c>
      <c r="B20" s="137" t="s">
        <v>19</v>
      </c>
      <c r="C20" s="138"/>
      <c r="D20" s="139"/>
      <c r="E20" s="131"/>
      <c r="F20" s="27" t="b">
        <f t="shared" si="1"/>
        <v>0</v>
      </c>
      <c r="G20" s="137" t="s">
        <v>19</v>
      </c>
      <c r="H20" s="139"/>
      <c r="I20" s="139"/>
      <c r="K20" s="5">
        <f t="shared" si="2"/>
        <v>44100</v>
      </c>
      <c r="L20" s="3" t="s">
        <v>19</v>
      </c>
    </row>
    <row r="21" spans="1:12" s="1" customFormat="1" ht="18" customHeight="1" thickTop="1" thickBot="1" x14ac:dyDescent="0.3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3">
      <c r="A22" s="128">
        <f t="shared" ref="A22:A28" si="3">K22</f>
        <v>44101</v>
      </c>
      <c r="B22" s="144" t="s">
        <v>13</v>
      </c>
      <c r="C22" s="133"/>
      <c r="D22" s="130"/>
      <c r="E22" s="131"/>
      <c r="F22" s="128" t="b">
        <f t="shared" ref="F22:F28" si="4">K46</f>
        <v>0</v>
      </c>
      <c r="G22" s="144" t="s">
        <v>13</v>
      </c>
      <c r="H22" s="130"/>
      <c r="I22" s="130"/>
      <c r="K22" s="5">
        <f>IF(K20=0,"",IF(K20&lt;$G$9,K20+1,IF(K20=$G$9,"")))</f>
        <v>44101</v>
      </c>
      <c r="L22" s="3" t="s">
        <v>13</v>
      </c>
    </row>
    <row r="23" spans="1:12" ht="18" customHeight="1" x14ac:dyDescent="0.3">
      <c r="A23" s="26">
        <f t="shared" si="3"/>
        <v>44102</v>
      </c>
      <c r="B23" s="145" t="s">
        <v>14</v>
      </c>
      <c r="C23" s="135"/>
      <c r="D23" s="136"/>
      <c r="E23" s="131"/>
      <c r="F23" s="26" t="b">
        <f t="shared" si="4"/>
        <v>0</v>
      </c>
      <c r="G23" s="145" t="s">
        <v>14</v>
      </c>
      <c r="H23" s="136"/>
      <c r="I23" s="136"/>
      <c r="K23" s="5">
        <f>IF(K22=0,"",IF(K22&lt;$G$9,K22+1,IF(K22=$G$9,"")))</f>
        <v>44102</v>
      </c>
      <c r="L23" s="3" t="s">
        <v>14</v>
      </c>
    </row>
    <row r="24" spans="1:12" ht="18" customHeight="1" x14ac:dyDescent="0.3">
      <c r="A24" s="26">
        <f t="shared" si="3"/>
        <v>44103</v>
      </c>
      <c r="B24" s="145" t="s">
        <v>15</v>
      </c>
      <c r="C24" s="135"/>
      <c r="D24" s="136"/>
      <c r="E24" s="131"/>
      <c r="F24" s="26" t="b">
        <f t="shared" si="4"/>
        <v>0</v>
      </c>
      <c r="G24" s="145" t="s">
        <v>15</v>
      </c>
      <c r="H24" s="136"/>
      <c r="I24" s="136"/>
      <c r="K24" s="5">
        <f t="shared" ref="K24:K28" si="5">IF(K23=0,"",IF(K23&lt;$G$9,K23+1,IF(K23=$G$9,"")))</f>
        <v>44103</v>
      </c>
      <c r="L24" s="3" t="s">
        <v>15</v>
      </c>
    </row>
    <row r="25" spans="1:12" ht="18" customHeight="1" x14ac:dyDescent="0.3">
      <c r="A25" s="26">
        <f t="shared" si="3"/>
        <v>44104</v>
      </c>
      <c r="B25" s="145" t="s">
        <v>16</v>
      </c>
      <c r="C25" s="135"/>
      <c r="D25" s="136"/>
      <c r="E25" s="131"/>
      <c r="F25" s="26" t="b">
        <f t="shared" si="4"/>
        <v>0</v>
      </c>
      <c r="G25" s="145" t="s">
        <v>16</v>
      </c>
      <c r="H25" s="136"/>
      <c r="I25" s="136"/>
      <c r="K25" s="5">
        <f t="shared" si="5"/>
        <v>44104</v>
      </c>
      <c r="L25" s="3" t="s">
        <v>16</v>
      </c>
    </row>
    <row r="26" spans="1:12" ht="18" customHeight="1" x14ac:dyDescent="0.3">
      <c r="A26" s="26">
        <f t="shared" si="3"/>
        <v>44105</v>
      </c>
      <c r="B26" s="145" t="s">
        <v>17</v>
      </c>
      <c r="C26" s="135"/>
      <c r="D26" s="136"/>
      <c r="E26" s="131"/>
      <c r="F26" s="26" t="b">
        <f t="shared" si="4"/>
        <v>0</v>
      </c>
      <c r="G26" s="145" t="s">
        <v>17</v>
      </c>
      <c r="H26" s="136"/>
      <c r="I26" s="136"/>
      <c r="K26" s="5">
        <f t="shared" si="5"/>
        <v>44105</v>
      </c>
      <c r="L26" s="3" t="s">
        <v>17</v>
      </c>
    </row>
    <row r="27" spans="1:12" ht="18" customHeight="1" x14ac:dyDescent="0.3">
      <c r="A27" s="26">
        <f t="shared" si="3"/>
        <v>44106</v>
      </c>
      <c r="B27" s="145" t="s">
        <v>18</v>
      </c>
      <c r="C27" s="135"/>
      <c r="D27" s="136"/>
      <c r="E27" s="131"/>
      <c r="F27" s="26" t="b">
        <f t="shared" si="4"/>
        <v>0</v>
      </c>
      <c r="G27" s="145" t="s">
        <v>18</v>
      </c>
      <c r="H27" s="136"/>
      <c r="I27" s="136"/>
      <c r="K27" s="5">
        <f t="shared" si="5"/>
        <v>44106</v>
      </c>
      <c r="L27" s="3" t="s">
        <v>18</v>
      </c>
    </row>
    <row r="28" spans="1:12" ht="18" customHeight="1" thickBot="1" x14ac:dyDescent="0.35">
      <c r="A28" s="27">
        <f t="shared" si="3"/>
        <v>44107</v>
      </c>
      <c r="B28" s="146" t="s">
        <v>19</v>
      </c>
      <c r="C28" s="138"/>
      <c r="D28" s="139"/>
      <c r="E28" s="131"/>
      <c r="F28" s="27" t="b">
        <f t="shared" si="4"/>
        <v>0</v>
      </c>
      <c r="G28" s="146" t="s">
        <v>19</v>
      </c>
      <c r="H28" s="139"/>
      <c r="I28" s="139"/>
      <c r="K28" s="5">
        <f t="shared" si="5"/>
        <v>44107</v>
      </c>
      <c r="L28" s="3" t="s">
        <v>19</v>
      </c>
    </row>
    <row r="29" spans="1:12" ht="18" customHeight="1" thickTop="1" thickBot="1" x14ac:dyDescent="0.3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35">
      <c r="A30" s="128">
        <f t="shared" ref="A30:A36" si="6">K30</f>
        <v>44108</v>
      </c>
      <c r="B30" s="144" t="s">
        <v>13</v>
      </c>
      <c r="C30" s="133"/>
      <c r="D30" s="130"/>
      <c r="E30" s="30"/>
      <c r="F30" s="15" t="s">
        <v>29</v>
      </c>
      <c r="G30" s="29"/>
      <c r="H30" s="31">
        <f>(C21+C29+C37+H21+H29)-C13</f>
        <v>0</v>
      </c>
      <c r="I30" s="31">
        <f>D21+D29+D37+I21+I29</f>
        <v>0</v>
      </c>
      <c r="K30" s="5">
        <f>IF(K28=0,"",IF(K28&lt;$G$9,K28+1,IF(K28=$G$9,"")))</f>
        <v>44108</v>
      </c>
      <c r="L30" s="3" t="s">
        <v>13</v>
      </c>
    </row>
    <row r="31" spans="1:12" ht="18" customHeight="1" thickTop="1" x14ac:dyDescent="0.3">
      <c r="A31" s="26">
        <f t="shared" si="6"/>
        <v>44109</v>
      </c>
      <c r="B31" s="145" t="s">
        <v>14</v>
      </c>
      <c r="C31" s="135"/>
      <c r="D31" s="136"/>
      <c r="E31" s="30"/>
      <c r="F31" s="200" t="s">
        <v>32</v>
      </c>
      <c r="G31" s="201"/>
      <c r="H31" s="201"/>
      <c r="I31" s="202"/>
      <c r="K31" s="5">
        <f>IF(K30=0,"",IF(K30&lt;$G$9,K30+1,IF(K30=$G$9,"")))</f>
        <v>44109</v>
      </c>
      <c r="L31" s="3" t="s">
        <v>14</v>
      </c>
    </row>
    <row r="32" spans="1:12" ht="18" customHeight="1" x14ac:dyDescent="0.3">
      <c r="A32" s="26" t="str">
        <f t="shared" si="6"/>
        <v/>
      </c>
      <c r="B32" s="145" t="s">
        <v>15</v>
      </c>
      <c r="C32" s="152"/>
      <c r="D32" s="136"/>
      <c r="E32" s="30"/>
      <c r="F32" s="203"/>
      <c r="G32" s="204"/>
      <c r="H32" s="204"/>
      <c r="I32" s="205"/>
      <c r="K32" s="5" t="str">
        <f t="shared" ref="K32:K36" si="7">IF(K31=0,"",IF(K31&lt;$G$9,K31+1,IF(K31=$G$9,"")))</f>
        <v/>
      </c>
      <c r="L32" s="3" t="s">
        <v>15</v>
      </c>
    </row>
    <row r="33" spans="1:12" ht="18" customHeight="1" x14ac:dyDescent="0.3">
      <c r="A33" s="26" t="b">
        <f t="shared" si="6"/>
        <v>0</v>
      </c>
      <c r="B33" s="145" t="s">
        <v>16</v>
      </c>
      <c r="C33" s="152"/>
      <c r="D33" s="136"/>
      <c r="E33" s="30"/>
      <c r="F33" s="203"/>
      <c r="G33" s="204"/>
      <c r="H33" s="204"/>
      <c r="I33" s="205"/>
      <c r="K33" s="5" t="b">
        <f t="shared" si="7"/>
        <v>0</v>
      </c>
      <c r="L33" s="3" t="s">
        <v>16</v>
      </c>
    </row>
    <row r="34" spans="1:12" ht="18" customHeight="1" x14ac:dyDescent="0.3">
      <c r="A34" s="26" t="b">
        <f t="shared" si="6"/>
        <v>0</v>
      </c>
      <c r="B34" s="145" t="s">
        <v>17</v>
      </c>
      <c r="C34" s="152"/>
      <c r="D34" s="136"/>
      <c r="E34" s="30"/>
      <c r="F34" s="203"/>
      <c r="G34" s="204"/>
      <c r="H34" s="204"/>
      <c r="I34" s="205"/>
      <c r="K34" s="5" t="b">
        <f t="shared" si="7"/>
        <v>0</v>
      </c>
      <c r="L34" s="3" t="s">
        <v>17</v>
      </c>
    </row>
    <row r="35" spans="1:12" ht="18" customHeight="1" x14ac:dyDescent="0.3">
      <c r="A35" s="26" t="b">
        <f t="shared" si="6"/>
        <v>0</v>
      </c>
      <c r="B35" s="145" t="s">
        <v>18</v>
      </c>
      <c r="C35" s="152"/>
      <c r="D35" s="136"/>
      <c r="E35" s="30"/>
      <c r="F35" s="203"/>
      <c r="G35" s="204"/>
      <c r="H35" s="204"/>
      <c r="I35" s="205"/>
      <c r="K35" s="5" t="b">
        <f t="shared" si="7"/>
        <v>0</v>
      </c>
      <c r="L35" s="3" t="s">
        <v>18</v>
      </c>
    </row>
    <row r="36" spans="1:12" ht="18" customHeight="1" thickBot="1" x14ac:dyDescent="0.35">
      <c r="A36" s="27" t="b">
        <f t="shared" si="6"/>
        <v>0</v>
      </c>
      <c r="B36" s="146" t="s">
        <v>19</v>
      </c>
      <c r="C36" s="153"/>
      <c r="D36" s="139"/>
      <c r="E36" s="30"/>
      <c r="F36" s="203"/>
      <c r="G36" s="204"/>
      <c r="H36" s="204"/>
      <c r="I36" s="205"/>
      <c r="K36" s="5" t="b">
        <f t="shared" si="7"/>
        <v>0</v>
      </c>
      <c r="L36" s="3" t="s">
        <v>19</v>
      </c>
    </row>
    <row r="37" spans="1:12" ht="18" customHeight="1" thickTop="1" thickBot="1" x14ac:dyDescent="0.35">
      <c r="A37" s="148" t="s">
        <v>22</v>
      </c>
      <c r="B37" s="149"/>
      <c r="C37" s="142">
        <f>SUM(C30:C36)</f>
        <v>0</v>
      </c>
      <c r="D37" s="142">
        <f>IF(C37&gt;40,C37-40,0)</f>
        <v>0</v>
      </c>
      <c r="E37" s="32"/>
      <c r="F37" s="206"/>
      <c r="G37" s="207"/>
      <c r="H37" s="207"/>
      <c r="I37" s="208"/>
      <c r="K37" s="8" t="s">
        <v>22</v>
      </c>
      <c r="L37" s="10"/>
    </row>
    <row r="38" spans="1:12" ht="14.4" thickTop="1" x14ac:dyDescent="0.3">
      <c r="A38" s="34"/>
      <c r="B38" s="34"/>
      <c r="C38" s="34"/>
      <c r="D38" s="34"/>
      <c r="E38" s="34"/>
      <c r="F38" s="34"/>
      <c r="G38" s="34"/>
      <c r="H38" s="34"/>
      <c r="I38" s="34"/>
      <c r="K38" s="5" t="b">
        <f>IF(K36=0,"",IF(K36&lt;$G$9,K36+1,IF(K36=$G$9,"")))</f>
        <v>0</v>
      </c>
      <c r="L38" s="3" t="s">
        <v>13</v>
      </c>
    </row>
    <row r="39" spans="1:12" ht="24.75" customHeight="1" thickBot="1" x14ac:dyDescent="0.35">
      <c r="A39" s="195"/>
      <c r="B39" s="195"/>
      <c r="C39" s="34"/>
      <c r="D39" s="35"/>
      <c r="E39" s="34"/>
      <c r="F39" s="195"/>
      <c r="G39" s="195"/>
      <c r="H39" s="34"/>
      <c r="I39" s="35"/>
      <c r="K39" s="5" t="b">
        <f>IF(K38=0,"",IF(K38&lt;$G$9,K38+1,IF(K38=$G$9,"")))</f>
        <v>0</v>
      </c>
      <c r="L39" s="3" t="s">
        <v>14</v>
      </c>
    </row>
    <row r="40" spans="1:12" x14ac:dyDescent="0.3">
      <c r="A40" s="196" t="s">
        <v>30</v>
      </c>
      <c r="B40" s="196"/>
      <c r="C40" s="34"/>
      <c r="D40" s="36" t="s">
        <v>25</v>
      </c>
      <c r="E40" s="34"/>
      <c r="F40" s="196" t="s">
        <v>31</v>
      </c>
      <c r="G40" s="196"/>
      <c r="H40" s="34"/>
      <c r="I40" s="36" t="s">
        <v>25</v>
      </c>
      <c r="K40" s="5" t="b">
        <f t="shared" ref="K40:K44" si="8">IF(K39=0,"",IF(K39&lt;$G$9,K39+1,IF(K39=$G$9,"")))</f>
        <v>0</v>
      </c>
      <c r="L40" s="3" t="s">
        <v>15</v>
      </c>
    </row>
    <row r="41" spans="1:12" x14ac:dyDescent="0.3">
      <c r="A41" s="34"/>
      <c r="B41" s="34"/>
      <c r="C41" s="34"/>
      <c r="D41" s="34"/>
      <c r="E41" s="34"/>
      <c r="F41" s="34"/>
      <c r="G41" s="34"/>
      <c r="H41" s="34"/>
      <c r="I41" s="34"/>
      <c r="K41" s="5" t="b">
        <f t="shared" si="8"/>
        <v>0</v>
      </c>
      <c r="L41" s="3" t="s">
        <v>16</v>
      </c>
    </row>
    <row r="42" spans="1:12" ht="30.75" customHeight="1" x14ac:dyDescent="0.3">
      <c r="A42" s="198" t="s">
        <v>26</v>
      </c>
      <c r="B42" s="198"/>
      <c r="C42" s="198"/>
      <c r="D42" s="198"/>
      <c r="E42" s="34"/>
      <c r="F42" s="197" t="s">
        <v>27</v>
      </c>
      <c r="G42" s="197"/>
      <c r="H42" s="197"/>
      <c r="I42" s="197"/>
      <c r="K42" s="5" t="b">
        <f t="shared" si="8"/>
        <v>0</v>
      </c>
      <c r="L42" s="3" t="s">
        <v>17</v>
      </c>
    </row>
    <row r="43" spans="1:12" x14ac:dyDescent="0.3">
      <c r="K43" s="5" t="b">
        <f t="shared" si="8"/>
        <v>0</v>
      </c>
      <c r="L43" s="3" t="s">
        <v>18</v>
      </c>
    </row>
    <row r="44" spans="1:12" x14ac:dyDescent="0.3">
      <c r="K44" s="5" t="b">
        <f t="shared" si="8"/>
        <v>0</v>
      </c>
      <c r="L44" s="3" t="s">
        <v>19</v>
      </c>
    </row>
    <row r="45" spans="1:12" x14ac:dyDescent="0.3">
      <c r="K45" s="10" t="s">
        <v>23</v>
      </c>
      <c r="L45" s="10"/>
    </row>
    <row r="46" spans="1:12" x14ac:dyDescent="0.3">
      <c r="K46" s="5" t="b">
        <f>IF(K44=0,"",IF(K44&lt;$G$9,K44+1,IF(K44=$G$9,"")))</f>
        <v>0</v>
      </c>
      <c r="L46" s="3" t="s">
        <v>13</v>
      </c>
    </row>
    <row r="47" spans="1:12" x14ac:dyDescent="0.3">
      <c r="K47" s="5" t="b">
        <f>IF(K46=0,"",IF(K46&lt;$G$9,K46+1,IF(K46=$G$9,"")))</f>
        <v>0</v>
      </c>
      <c r="L47" s="3" t="s">
        <v>14</v>
      </c>
    </row>
    <row r="48" spans="1:12" x14ac:dyDescent="0.3">
      <c r="K48" s="5" t="b">
        <f t="shared" ref="K48:K52" si="9">IF(K47=0,"",IF(K47&lt;$G$9,K47+1,IF(K47=$G$9,"")))</f>
        <v>0</v>
      </c>
      <c r="L48" s="3" t="s">
        <v>15</v>
      </c>
    </row>
    <row r="49" spans="11:12" x14ac:dyDescent="0.3">
      <c r="K49" s="5" t="b">
        <f t="shared" si="9"/>
        <v>0</v>
      </c>
      <c r="L49" s="3" t="s">
        <v>16</v>
      </c>
    </row>
    <row r="50" spans="11:12" x14ac:dyDescent="0.3">
      <c r="K50" s="5" t="b">
        <f t="shared" si="9"/>
        <v>0</v>
      </c>
      <c r="L50" s="3" t="s">
        <v>17</v>
      </c>
    </row>
    <row r="51" spans="11:12" x14ac:dyDescent="0.3">
      <c r="K51" s="5" t="b">
        <f t="shared" si="9"/>
        <v>0</v>
      </c>
      <c r="L51" s="3" t="s">
        <v>18</v>
      </c>
    </row>
    <row r="52" spans="11:12" x14ac:dyDescent="0.3">
      <c r="K52" s="5" t="b">
        <f t="shared" si="9"/>
        <v>0</v>
      </c>
      <c r="L52" s="3" t="s">
        <v>19</v>
      </c>
    </row>
    <row r="53" spans="11:12" x14ac:dyDescent="0.3">
      <c r="K53" s="10" t="s">
        <v>24</v>
      </c>
      <c r="L53" s="10"/>
    </row>
  </sheetData>
  <sheetProtection algorithmName="SHA-512" hashValue="jlOQ/1mJVu1A5xLjOZIE5AaAvmTWDCdFFWswSerUANwiuu5HBGro1JLAVKD5M6Jj+SqcDJ7ZE1ElySDvh45dmg==" saltValue="ocLPPLY2I7qORu3uBFksb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K45 L13:L21 L28:L29 L36:L52">
    <cfRule type="cellIs" dxfId="683" priority="34" operator="equal">
      <formula>FALSE</formula>
    </cfRule>
  </conditionalFormatting>
  <conditionalFormatting sqref="A14">
    <cfRule type="cellIs" dxfId="682" priority="38" operator="equal">
      <formula>FALSE</formula>
    </cfRule>
  </conditionalFormatting>
  <conditionalFormatting sqref="L29:L37 K13:K21 K29 K37 K45">
    <cfRule type="cellIs" dxfId="681" priority="37" operator="equal">
      <formula>FALSE</formula>
    </cfRule>
  </conditionalFormatting>
  <conditionalFormatting sqref="K21">
    <cfRule type="cellIs" dxfId="680" priority="36" operator="equal">
      <formula>FALSE</formula>
    </cfRule>
  </conditionalFormatting>
  <conditionalFormatting sqref="L21:L29">
    <cfRule type="cellIs" dxfId="679" priority="35" operator="equal">
      <formula>FALSE</formula>
    </cfRule>
  </conditionalFormatting>
  <conditionalFormatting sqref="K48:K52">
    <cfRule type="cellIs" dxfId="678" priority="22" operator="equal">
      <formula>FALSE</formula>
    </cfRule>
  </conditionalFormatting>
  <conditionalFormatting sqref="F30">
    <cfRule type="cellIs" dxfId="677" priority="3" operator="equal">
      <formula>FALSE</formula>
    </cfRule>
  </conditionalFormatting>
  <conditionalFormatting sqref="K31">
    <cfRule type="cellIs" dxfId="676" priority="29" operator="equal">
      <formula>FALSE</formula>
    </cfRule>
  </conditionalFormatting>
  <conditionalFormatting sqref="K47">
    <cfRule type="cellIs" dxfId="675" priority="23" operator="equal">
      <formula>FALSE</formula>
    </cfRule>
  </conditionalFormatting>
  <conditionalFormatting sqref="K38">
    <cfRule type="cellIs" dxfId="674" priority="27" operator="equal">
      <formula>FALSE</formula>
    </cfRule>
  </conditionalFormatting>
  <conditionalFormatting sqref="K39">
    <cfRule type="cellIs" dxfId="673" priority="26" operator="equal">
      <formula>FALSE</formula>
    </cfRule>
  </conditionalFormatting>
  <conditionalFormatting sqref="K40:K44">
    <cfRule type="cellIs" dxfId="672" priority="25" operator="equal">
      <formula>FALSE</formula>
    </cfRule>
  </conditionalFormatting>
  <conditionalFormatting sqref="K22">
    <cfRule type="cellIs" dxfId="671" priority="33" operator="equal">
      <formula>FALSE</formula>
    </cfRule>
  </conditionalFormatting>
  <conditionalFormatting sqref="K23">
    <cfRule type="cellIs" dxfId="670" priority="32" operator="equal">
      <formula>FALSE</formula>
    </cfRule>
  </conditionalFormatting>
  <conditionalFormatting sqref="K24:K28">
    <cfRule type="cellIs" dxfId="669" priority="31" operator="equal">
      <formula>FALSE</formula>
    </cfRule>
  </conditionalFormatting>
  <conditionalFormatting sqref="K30">
    <cfRule type="cellIs" dxfId="668" priority="30" operator="equal">
      <formula>FALSE</formula>
    </cfRule>
  </conditionalFormatting>
  <conditionalFormatting sqref="B30:B36">
    <cfRule type="cellIs" dxfId="667" priority="10" operator="equal">
      <formula>FALSE</formula>
    </cfRule>
  </conditionalFormatting>
  <conditionalFormatting sqref="K32:K36">
    <cfRule type="cellIs" dxfId="666" priority="28" operator="equal">
      <formula>FALSE</formula>
    </cfRule>
  </conditionalFormatting>
  <conditionalFormatting sqref="A22">
    <cfRule type="cellIs" dxfId="665" priority="8" operator="equal">
      <formula>FALSE</formula>
    </cfRule>
  </conditionalFormatting>
  <conditionalFormatting sqref="F22">
    <cfRule type="cellIs" dxfId="664" priority="6" operator="equal">
      <formula>FALSE</formula>
    </cfRule>
  </conditionalFormatting>
  <conditionalFormatting sqref="K46">
    <cfRule type="cellIs" dxfId="663" priority="24" operator="equal">
      <formula>FALSE</formula>
    </cfRule>
  </conditionalFormatting>
  <conditionalFormatting sqref="F30">
    <cfRule type="cellIs" dxfId="662" priority="4" operator="equal">
      <formula>FALSE</formula>
    </cfRule>
  </conditionalFormatting>
  <conditionalFormatting sqref="A14:A20">
    <cfRule type="containsText" dxfId="661" priority="21" operator="containsText" text="FALSE">
      <formula>NOT(ISERROR(SEARCH("FALSE",A14)))</formula>
    </cfRule>
  </conditionalFormatting>
  <conditionalFormatting sqref="F14">
    <cfRule type="cellIs" dxfId="660" priority="20" operator="equal">
      <formula>FALSE</formula>
    </cfRule>
  </conditionalFormatting>
  <conditionalFormatting sqref="F14:F20">
    <cfRule type="containsText" dxfId="659" priority="19" operator="containsText" text="FALSE">
      <formula>NOT(ISERROR(SEARCH("FALSE",F14)))</formula>
    </cfRule>
  </conditionalFormatting>
  <conditionalFormatting sqref="B28">
    <cfRule type="cellIs" dxfId="658" priority="17" operator="equal">
      <formula>FALSE</formula>
    </cfRule>
  </conditionalFormatting>
  <conditionalFormatting sqref="B22:B28">
    <cfRule type="cellIs" dxfId="657" priority="18" operator="equal">
      <formula>FALSE</formula>
    </cfRule>
  </conditionalFormatting>
  <conditionalFormatting sqref="A29">
    <cfRule type="cellIs" dxfId="656" priority="16" operator="equal">
      <formula>FALSE</formula>
    </cfRule>
  </conditionalFormatting>
  <conditionalFormatting sqref="F29">
    <cfRule type="cellIs" dxfId="655" priority="13" operator="equal">
      <formula>FALSE</formula>
    </cfRule>
  </conditionalFormatting>
  <conditionalFormatting sqref="G22:G28">
    <cfRule type="cellIs" dxfId="654" priority="15" operator="equal">
      <formula>FALSE</formula>
    </cfRule>
  </conditionalFormatting>
  <conditionalFormatting sqref="F29">
    <cfRule type="cellIs" dxfId="653" priority="14" operator="equal">
      <formula>FALSE</formula>
    </cfRule>
  </conditionalFormatting>
  <conditionalFormatting sqref="A30">
    <cfRule type="cellIs" dxfId="652" priority="12" operator="equal">
      <formula>FALSE</formula>
    </cfRule>
  </conditionalFormatting>
  <conditionalFormatting sqref="A30:A36">
    <cfRule type="containsText" dxfId="651" priority="11" operator="containsText" text="FALSE">
      <formula>NOT(ISERROR(SEARCH("FALSE",A30)))</formula>
    </cfRule>
  </conditionalFormatting>
  <conditionalFormatting sqref="B36">
    <cfRule type="cellIs" dxfId="650" priority="9" operator="equal">
      <formula>FALSE</formula>
    </cfRule>
  </conditionalFormatting>
  <conditionalFormatting sqref="A22:A28">
    <cfRule type="containsText" dxfId="649" priority="7" operator="containsText" text="FALSE">
      <formula>NOT(ISERROR(SEARCH("FALSE",A22)))</formula>
    </cfRule>
  </conditionalFormatting>
  <conditionalFormatting sqref="F22:F28">
    <cfRule type="containsText" dxfId="648" priority="5" operator="containsText" text="FALSE">
      <formula>NOT(ISERROR(SEARCH("FALSE",F22)))</formula>
    </cfRule>
  </conditionalFormatting>
  <conditionalFormatting sqref="B8:D8">
    <cfRule type="cellIs" dxfId="647" priority="2" operator="equal">
      <formula>0</formula>
    </cfRule>
  </conditionalFormatting>
  <conditionalFormatting sqref="B9:D10">
    <cfRule type="cellIs" dxfId="64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B8 J8" xr:uid="{00000000-0002-0000-0800-000002000000}"/>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22, 2020 - July 6, 2020</vt:lpstr>
      <vt:lpstr>July 7, 2020 - July 22, 2020</vt:lpstr>
      <vt:lpstr>July 23, 2020 - August 5, 2020</vt:lpstr>
      <vt:lpstr>Aug 6, 2020 - Aug 20, 2020</vt:lpstr>
      <vt:lpstr>Aug 21, 2020 - Sept 3, 2020</vt:lpstr>
      <vt:lpstr>Sept 4, 2020 - Sept 21, 2020</vt:lpstr>
      <vt:lpstr>Sept 22, 2020 - Oct 5, 2020</vt:lpstr>
      <vt:lpstr>Oct 6, 2020 - Oct 21, 2020</vt:lpstr>
      <vt:lpstr>Oct 22, 2020 - Nov 3, 2020</vt:lpstr>
      <vt:lpstr>Nov 4, 2020 - Nov 17, 2020</vt:lpstr>
      <vt:lpstr>Nov 18, 2020 - Dec 3, 2020</vt:lpstr>
      <vt:lpstr>Dec 4, 2020 - Dec 9, 2020</vt:lpstr>
      <vt:lpstr>Dec 10, 2020 - Jan 6, 2021</vt:lpstr>
      <vt:lpstr>Jan 7, 2021 - Jan 20, 2021</vt:lpstr>
      <vt:lpstr>Jan 21, 2021 - Feb 3, 2021</vt:lpstr>
      <vt:lpstr>Feb 4, 2021 - Feb 17, 2021</vt:lpstr>
      <vt:lpstr>Feb 18, 2021 - March 4, 2021</vt:lpstr>
      <vt:lpstr>March 5, 2021 - March 22, 2021</vt:lpstr>
      <vt:lpstr>March 23, 2021 - April 6, 2021</vt:lpstr>
      <vt:lpstr>April 7, 2021 - April 21, 2021</vt:lpstr>
      <vt:lpstr>April 22, 2021 - May 5, 2021</vt:lpstr>
      <vt:lpstr>May 6, 2021 - May 19, 2021</vt:lpstr>
      <vt:lpstr>May 20, 2021 - June 6, 2021</vt:lpstr>
      <vt:lpstr>June 7, 2021 - June 21, 2021</vt:lpstr>
      <vt:lpstr>'April 22, 2021 - May 5, 2021'!Print_Area</vt:lpstr>
      <vt:lpstr>'April 7, 2021 - April 21, 2021'!Print_Area</vt:lpstr>
      <vt:lpstr>'Aug 21, 2020 - Sept 3, 2020'!Print_Area</vt:lpstr>
      <vt:lpstr>'Aug 6, 2020 - Aug 20, 2020'!Print_Area</vt:lpstr>
      <vt:lpstr>'Dec 10, 2020 - Jan 6, 2021'!Print_Area</vt:lpstr>
      <vt:lpstr>'Dec 4, 2020 - Dec 9, 2020'!Print_Area</vt:lpstr>
      <vt:lpstr>'Feb 18, 2021 - March 4, 2021'!Print_Area</vt:lpstr>
      <vt:lpstr>'Feb 4, 2021 - Feb 17, 2021'!Print_Area</vt:lpstr>
      <vt:lpstr>'Jan 21, 2021 - Feb 3, 2021'!Print_Area</vt:lpstr>
      <vt:lpstr>'Jan 7, 2021 - Jan 20, 2021'!Print_Area</vt:lpstr>
      <vt:lpstr>'July 23, 2020 - August 5, 2020'!Print_Area</vt:lpstr>
      <vt:lpstr>'July 7, 2020 - July 22, 2020'!Print_Area</vt:lpstr>
      <vt:lpstr>'June 22, 2020 - July 6, 2020'!Print_Area</vt:lpstr>
      <vt:lpstr>'June 7, 2021 - June 21, 2021'!Print_Area</vt:lpstr>
      <vt:lpstr>'March 23, 2021 - April 6, 2021'!Print_Area</vt:lpstr>
      <vt:lpstr>'March 5, 2021 - March 22, 2021'!Print_Area</vt:lpstr>
      <vt:lpstr>'May 20, 2021 - June 6, 2021'!Print_Area</vt:lpstr>
      <vt:lpstr>'May 6, 2021 - May 19, 2021'!Print_Area</vt:lpstr>
      <vt:lpstr>'Nov 18, 2020 - Dec 3, 2020'!Print_Area</vt:lpstr>
      <vt:lpstr>'Nov 4, 2020 - Nov 17, 2020'!Print_Area</vt:lpstr>
      <vt:lpstr>'Oct 22, 2020 - Nov 3, 2020'!Print_Area</vt:lpstr>
      <vt:lpstr>'Oct 6, 2020 - Oct 21, 2020'!Print_Area</vt:lpstr>
      <vt:lpstr>'Payroll Schedule'!Print_Area</vt:lpstr>
      <vt:lpstr>'Previous June Split WK HRS'!Print_Area</vt:lpstr>
      <vt:lpstr>'Sept 22, 2020 - Oct 5, 2020'!Print_Area</vt:lpstr>
      <vt:lpstr>'Sept 4, 2020 - Sept 21, 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jcr15</cp:lastModifiedBy>
  <cp:lastPrinted>2020-06-15T20:47:41Z</cp:lastPrinted>
  <dcterms:created xsi:type="dcterms:W3CDTF">2018-05-10T13:05:41Z</dcterms:created>
  <dcterms:modified xsi:type="dcterms:W3CDTF">2020-06-23T21:19:50Z</dcterms:modified>
</cp:coreProperties>
</file>