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HRM\ITS Share\Time Sheet Templates\2021-2022\"/>
    </mc:Choice>
  </mc:AlternateContent>
  <xr:revisionPtr revIDLastSave="0" documentId="13_ncr:1_{FF2610A3-299E-4FB9-88E5-B4BBD81D1FE1}" xr6:coauthVersionLast="46" xr6:coauthVersionMax="46" xr10:uidLastSave="{00000000-0000-0000-0000-000000000000}"/>
  <bookViews>
    <workbookView xWindow="28680" yWindow="-120" windowWidth="29040" windowHeight="15840" xr2:uid="{00000000-000D-0000-FFFF-FFFF00000000}"/>
  </bookViews>
  <sheets>
    <sheet name="Payroll Schedule" sheetId="3" r:id="rId1"/>
    <sheet name="Previous June Split WK HRS" sheetId="4" r:id="rId2"/>
    <sheet name="June 22, 2021 - July 6, 2021" sheetId="2" r:id="rId3"/>
    <sheet name="July 7, 2021 - July 21, 2021" sheetId="5" r:id="rId4"/>
    <sheet name="July 22, 2021 - August 4, 2021" sheetId="6" r:id="rId5"/>
    <sheet name="Aug 5, 2021 - Aug 22, 2021" sheetId="7" r:id="rId6"/>
    <sheet name="Aug 23, 2021 - Sept 6, 2021" sheetId="8" r:id="rId7"/>
    <sheet name="Sept 7, 2021 - Sept 21, 2021" sheetId="9" r:id="rId8"/>
    <sheet name="Sept 22, 2021 - Oct 6, 2021" sheetId="10" r:id="rId9"/>
    <sheet name="Oct 7, 2021 - Oct 20, 2021" sheetId="11" r:id="rId10"/>
    <sheet name="Oct 21, 2021 - Nov 4, 2021" sheetId="12" r:id="rId11"/>
    <sheet name="Nov 5, 2021 - Nov 17, 2021" sheetId="13" r:id="rId12"/>
    <sheet name="Nov 18, 2021 - Dec 5, 2021" sheetId="14" r:id="rId13"/>
    <sheet name="Dec 6, 2021 - Dec 9, 2021" sheetId="15" r:id="rId14"/>
    <sheet name="Dec 10, 2021 - Jan 5, 2022" sheetId="16" r:id="rId15"/>
    <sheet name="Jan 6, 2022 - Jan 20, 2022" sheetId="17" r:id="rId16"/>
    <sheet name="Jan 21, 2022 - Feb 6, 2022" sheetId="18" r:id="rId17"/>
    <sheet name="Feb 7, 2022 - Feb 17, 2022" sheetId="19" r:id="rId18"/>
    <sheet name="Feb 18, 2022 - March 6, 2022" sheetId="20" r:id="rId19"/>
    <sheet name="March 7, 2022 - March 22, 2022" sheetId="21" r:id="rId20"/>
    <sheet name="March 23, 2022 - April 5, 2022" sheetId="22" r:id="rId21"/>
    <sheet name="April 6, 2022 - April 20, 2022" sheetId="23" r:id="rId22"/>
    <sheet name="April 21, 2022 - May 4, 2022" sheetId="24" r:id="rId23"/>
    <sheet name="May 5, 2022 - May 19, 2022" sheetId="25" r:id="rId24"/>
    <sheet name="May 20, 2022 - June 6, 2022" sheetId="26" r:id="rId25"/>
    <sheet name="June 7, 2022 - June 21, 2022" sheetId="27" r:id="rId26"/>
  </sheets>
  <definedNames>
    <definedName name="_xlnm.Print_Area" localSheetId="22">'April 21, 2022 - May 4, 2022'!$A$1:$I$42</definedName>
    <definedName name="_xlnm.Print_Area" localSheetId="21">'April 6, 2022 - April 20, 2022'!$A$1:$I$42</definedName>
    <definedName name="_xlnm.Print_Area" localSheetId="6">'Aug 23, 2021 - Sept 6, 2021'!$A$1:$I$42</definedName>
    <definedName name="_xlnm.Print_Area" localSheetId="5">'Aug 5, 2021 - Aug 22, 2021'!$A$1:$I$42</definedName>
    <definedName name="_xlnm.Print_Area" localSheetId="14">'Dec 10, 2021 - Jan 5, 2022'!$A$1:$I$42</definedName>
    <definedName name="_xlnm.Print_Area" localSheetId="13">'Dec 6, 2021 - Dec 9, 2021'!$A$1:$I$42</definedName>
    <definedName name="_xlnm.Print_Area" localSheetId="18">'Feb 18, 2022 - March 6, 2022'!$A$1:$I$42</definedName>
    <definedName name="_xlnm.Print_Area" localSheetId="17">'Feb 7, 2022 - Feb 17, 2022'!$A$1:$I$42</definedName>
    <definedName name="_xlnm.Print_Area" localSheetId="16">'Jan 21, 2022 - Feb 6, 2022'!$A$1:$I$42</definedName>
    <definedName name="_xlnm.Print_Area" localSheetId="15">'Jan 6, 2022 - Jan 20, 2022'!$A$1:$I$42</definedName>
    <definedName name="_xlnm.Print_Area" localSheetId="4">'July 22, 2021 - August 4, 2021'!$A$1:$I$42</definedName>
    <definedName name="_xlnm.Print_Area" localSheetId="3">'July 7, 2021 - July 21, 2021'!$A$1:$I$42</definedName>
    <definedName name="_xlnm.Print_Area" localSheetId="2">'June 22, 2021 - July 6, 2021'!$A$1:$I$42</definedName>
    <definedName name="_xlnm.Print_Area" localSheetId="25">'June 7, 2022 - June 21, 2022'!$A$1:$I$42</definedName>
    <definedName name="_xlnm.Print_Area" localSheetId="20">'March 23, 2022 - April 5, 2022'!$A$1:$I$42</definedName>
    <definedName name="_xlnm.Print_Area" localSheetId="19">'March 7, 2022 - March 22, 2022'!$A$1:$I$42</definedName>
    <definedName name="_xlnm.Print_Area" localSheetId="24">'May 20, 2022 - June 6, 2022'!$A$1:$I$42</definedName>
    <definedName name="_xlnm.Print_Area" localSheetId="23">'May 5, 2022 - May 19, 2022'!$A$1:$I$42</definedName>
    <definedName name="_xlnm.Print_Area" localSheetId="12">'Nov 18, 2021 - Dec 5, 2021'!$A$1:$I$42</definedName>
    <definedName name="_xlnm.Print_Area" localSheetId="11">'Nov 5, 2021 - Nov 17, 2021'!$A$1:$I$42</definedName>
    <definedName name="_xlnm.Print_Area" localSheetId="10">'Oct 21, 2021 - Nov 4, 2021'!$A$1:$I$42</definedName>
    <definedName name="_xlnm.Print_Area" localSheetId="9">'Oct 7, 2021 - Oct 20, 2021'!$A$1:$I$42</definedName>
    <definedName name="_xlnm.Print_Area" localSheetId="0">'Payroll Schedule'!$A$1:$L$40</definedName>
    <definedName name="_xlnm.Print_Area" localSheetId="1">Table1[#All]</definedName>
    <definedName name="_xlnm.Print_Area" localSheetId="8">'Sept 22, 2021 - Oct 6, 2021'!$A$1:$I$42</definedName>
    <definedName name="_xlnm.Print_Area" localSheetId="7">'Sept 7, 2021 - Sept 21, 2021'!$A$1:$I$42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B24" i="3" l="1"/>
  <c r="B26" i="3" s="1"/>
  <c r="B27" i="3" s="1"/>
  <c r="B29" i="3" s="1"/>
  <c r="B30" i="3" s="1"/>
  <c r="B32" i="3" s="1"/>
  <c r="B33" i="3" s="1"/>
  <c r="B35" i="3" s="1"/>
  <c r="B36" i="3" s="1"/>
  <c r="B38" i="3" s="1"/>
  <c r="B39" i="3" s="1"/>
  <c r="B8" i="3"/>
  <c r="B9" i="3" s="1"/>
  <c r="B11" i="3" s="1"/>
  <c r="B12" i="3" s="1"/>
  <c r="B14" i="3" s="1"/>
  <c r="B15" i="3" s="1"/>
  <c r="B17" i="3" s="1"/>
  <c r="B18" i="3" s="1"/>
  <c r="B20" i="3" s="1"/>
  <c r="B21" i="3" s="1"/>
  <c r="C37" i="27" l="1"/>
  <c r="D37" i="27" s="1"/>
  <c r="H29" i="27"/>
  <c r="I29" i="27" s="1"/>
  <c r="C29" i="27"/>
  <c r="D29" i="27" s="1"/>
  <c r="H21" i="27"/>
  <c r="I21" i="27" s="1"/>
  <c r="B10" i="27"/>
  <c r="B9" i="27"/>
  <c r="B8" i="27"/>
  <c r="C37" i="26"/>
  <c r="H29" i="26"/>
  <c r="I29" i="26" s="1"/>
  <c r="C29" i="26"/>
  <c r="H21" i="26"/>
  <c r="B10" i="26"/>
  <c r="B9" i="26"/>
  <c r="B8" i="26"/>
  <c r="C37" i="25"/>
  <c r="H29" i="25"/>
  <c r="I29" i="25" s="1"/>
  <c r="C29" i="25"/>
  <c r="H21" i="25"/>
  <c r="I21" i="25" s="1"/>
  <c r="B10" i="25"/>
  <c r="B9" i="25"/>
  <c r="B8" i="25"/>
  <c r="C37" i="24"/>
  <c r="C13" i="25" s="1"/>
  <c r="C21" i="25" s="1"/>
  <c r="D21" i="25" s="1"/>
  <c r="H29" i="24"/>
  <c r="I29" i="24" s="1"/>
  <c r="C29" i="24"/>
  <c r="D29" i="24" s="1"/>
  <c r="H21" i="24"/>
  <c r="I21" i="24" s="1"/>
  <c r="B10" i="24"/>
  <c r="B9" i="24"/>
  <c r="B8" i="24"/>
  <c r="C37" i="23"/>
  <c r="H29" i="23"/>
  <c r="I29" i="23" s="1"/>
  <c r="C29" i="23"/>
  <c r="D29" i="23" s="1"/>
  <c r="H21" i="23"/>
  <c r="B10" i="23"/>
  <c r="B9" i="23"/>
  <c r="B8" i="23"/>
  <c r="C37" i="22"/>
  <c r="H29" i="22"/>
  <c r="I29" i="22" s="1"/>
  <c r="C29" i="22"/>
  <c r="H21" i="22"/>
  <c r="I21" i="22" s="1"/>
  <c r="B10" i="22"/>
  <c r="B9" i="22"/>
  <c r="B8" i="22"/>
  <c r="C37" i="21"/>
  <c r="C13" i="22" s="1"/>
  <c r="H29" i="21"/>
  <c r="I29" i="21" s="1"/>
  <c r="C29" i="21"/>
  <c r="D29" i="21" s="1"/>
  <c r="H21" i="21"/>
  <c r="B10" i="21"/>
  <c r="B9" i="21"/>
  <c r="B8" i="21"/>
  <c r="C37" i="20"/>
  <c r="H29" i="20"/>
  <c r="I29" i="20" s="1"/>
  <c r="C29" i="20"/>
  <c r="D29" i="20" s="1"/>
  <c r="H21" i="20"/>
  <c r="B10" i="20"/>
  <c r="B9" i="20"/>
  <c r="B8" i="20"/>
  <c r="G10" i="19"/>
  <c r="C37" i="19"/>
  <c r="I29" i="19"/>
  <c r="H29" i="19"/>
  <c r="C29" i="19"/>
  <c r="C13" i="20" s="1"/>
  <c r="H21" i="19"/>
  <c r="I21" i="19" s="1"/>
  <c r="B10" i="19"/>
  <c r="B9" i="19"/>
  <c r="B8" i="19"/>
  <c r="G10" i="18"/>
  <c r="C37" i="18"/>
  <c r="H29" i="18"/>
  <c r="I29" i="18" s="1"/>
  <c r="C29" i="18"/>
  <c r="H21" i="18"/>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H29" i="9"/>
  <c r="I29" i="9" s="1"/>
  <c r="C29" i="9"/>
  <c r="D29" i="9" s="1"/>
  <c r="H21" i="9"/>
  <c r="B10" i="9"/>
  <c r="B9" i="9"/>
  <c r="B8" i="9"/>
  <c r="C37" i="8"/>
  <c r="D37" i="8" s="1"/>
  <c r="H29" i="8"/>
  <c r="I29" i="8" s="1"/>
  <c r="C29" i="8"/>
  <c r="D29" i="8" s="1"/>
  <c r="H21" i="8"/>
  <c r="I21" i="8" s="1"/>
  <c r="B10" i="8"/>
  <c r="B9" i="8"/>
  <c r="B8" i="8"/>
  <c r="C37" i="7"/>
  <c r="H29" i="7"/>
  <c r="I29" i="7" s="1"/>
  <c r="C29" i="7"/>
  <c r="D29" i="7" s="1"/>
  <c r="H21" i="7"/>
  <c r="B10" i="7"/>
  <c r="B9" i="7"/>
  <c r="B8" i="7"/>
  <c r="C37" i="6"/>
  <c r="H29" i="6"/>
  <c r="I29" i="6" s="1"/>
  <c r="C29" i="6"/>
  <c r="D29" i="6" s="1"/>
  <c r="H21" i="6"/>
  <c r="I21" i="6" s="1"/>
  <c r="B10" i="6"/>
  <c r="B9" i="6"/>
  <c r="B8" i="6"/>
  <c r="G10" i="5"/>
  <c r="B10" i="5"/>
  <c r="B9" i="5"/>
  <c r="B8" i="5"/>
  <c r="C37" i="5"/>
  <c r="H29" i="5"/>
  <c r="I29" i="5" s="1"/>
  <c r="C29" i="5"/>
  <c r="D29" i="5" s="1"/>
  <c r="H21" i="5"/>
  <c r="B9" i="4"/>
  <c r="C13" i="2" s="1"/>
  <c r="G10" i="21"/>
  <c r="G10" i="6"/>
  <c r="G10" i="2"/>
  <c r="G8" i="2"/>
  <c r="I21" i="20" l="1"/>
  <c r="C13" i="21"/>
  <c r="I21" i="18"/>
  <c r="C13" i="19"/>
  <c r="I21" i="7"/>
  <c r="C13" i="8"/>
  <c r="D37" i="9"/>
  <c r="C13" i="10"/>
  <c r="C21" i="10" s="1"/>
  <c r="H30" i="10" s="1"/>
  <c r="I21" i="26"/>
  <c r="C13" i="27"/>
  <c r="C21" i="27" s="1"/>
  <c r="H30" i="27" s="1"/>
  <c r="I21" i="9"/>
  <c r="D37" i="5"/>
  <c r="C13" i="6"/>
  <c r="C21" i="6" s="1"/>
  <c r="H30" i="6" s="1"/>
  <c r="D37" i="23"/>
  <c r="C13" i="24"/>
  <c r="C21" i="24" s="1"/>
  <c r="I21" i="21"/>
  <c r="D37" i="7"/>
  <c r="C21" i="8"/>
  <c r="H30" i="8" s="1"/>
  <c r="D37" i="6"/>
  <c r="C13" i="7"/>
  <c r="C21" i="7" s="1"/>
  <c r="H30" i="7" s="1"/>
  <c r="I21" i="5"/>
  <c r="G10" i="20"/>
  <c r="D37" i="26"/>
  <c r="D37" i="25"/>
  <c r="C13" i="26"/>
  <c r="C21" i="26" s="1"/>
  <c r="D21" i="26" s="1"/>
  <c r="D37" i="24"/>
  <c r="I21" i="23"/>
  <c r="D37" i="22"/>
  <c r="C13" i="23"/>
  <c r="C21" i="23" s="1"/>
  <c r="H30" i="23" s="1"/>
  <c r="D37" i="21"/>
  <c r="C21" i="22"/>
  <c r="D21" i="22" s="1"/>
  <c r="D37" i="20"/>
  <c r="C21" i="21"/>
  <c r="H30" i="21" s="1"/>
  <c r="D37" i="19"/>
  <c r="C21" i="20"/>
  <c r="D21" i="20" s="1"/>
  <c r="D37" i="18"/>
  <c r="C21" i="19"/>
  <c r="D21" i="19" s="1"/>
  <c r="D37" i="17"/>
  <c r="C13" i="18"/>
  <c r="C21" i="18" s="1"/>
  <c r="D21" i="18" s="1"/>
  <c r="I29" i="16"/>
  <c r="C13" i="17"/>
  <c r="C21" i="17" s="1"/>
  <c r="D29" i="15"/>
  <c r="D37" i="14"/>
  <c r="C21" i="15"/>
  <c r="C13" i="16" s="1"/>
  <c r="C21" i="16" s="1"/>
  <c r="H30" i="16" s="1"/>
  <c r="D37" i="13"/>
  <c r="C13" i="14"/>
  <c r="C21" i="14" s="1"/>
  <c r="D21" i="14" s="1"/>
  <c r="D37" i="12"/>
  <c r="C13" i="13"/>
  <c r="C21" i="13" s="1"/>
  <c r="H30" i="13" s="1"/>
  <c r="K9" i="4"/>
  <c r="H30" i="25"/>
  <c r="D37" i="11"/>
  <c r="C21" i="12"/>
  <c r="D21" i="12" s="1"/>
  <c r="C13" i="11"/>
  <c r="C21" i="11" s="1"/>
  <c r="H30" i="11" s="1"/>
  <c r="C13" i="9"/>
  <c r="C21" i="9" s="1"/>
  <c r="D21" i="9" s="1"/>
  <c r="D29" i="26"/>
  <c r="D29" i="25"/>
  <c r="D29" i="22"/>
  <c r="D29" i="19"/>
  <c r="D29" i="18"/>
  <c r="D29" i="14"/>
  <c r="K8" i="4"/>
  <c r="K7" i="4"/>
  <c r="K6" i="4"/>
  <c r="K5" i="4"/>
  <c r="K4" i="4"/>
  <c r="K3" i="4"/>
  <c r="K2" i="4"/>
  <c r="I30" i="25" l="1"/>
  <c r="D21" i="27"/>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L6" i="3"/>
  <c r="L5" i="3"/>
  <c r="L39" i="3"/>
  <c r="G9" i="27" s="1"/>
  <c r="L38" i="3"/>
  <c r="L36" i="3"/>
  <c r="L35" i="3"/>
  <c r="L33" i="3"/>
  <c r="G9" i="23" s="1"/>
  <c r="L32" i="3"/>
  <c r="L30" i="3"/>
  <c r="G9" i="21" s="1"/>
  <c r="L29" i="3"/>
  <c r="L27" i="3"/>
  <c r="L26" i="3"/>
  <c r="L24" i="3"/>
  <c r="K26" i="3" s="1"/>
  <c r="L23" i="3"/>
  <c r="L21" i="3"/>
  <c r="L20" i="3"/>
  <c r="L18" i="3"/>
  <c r="L17" i="3"/>
  <c r="L15" i="3"/>
  <c r="K17" i="3" s="1"/>
  <c r="L14" i="3"/>
  <c r="L12" i="3"/>
  <c r="L11" i="3"/>
  <c r="L9" i="3"/>
  <c r="K11" i="3" s="1"/>
  <c r="L8" i="3"/>
  <c r="K9" i="3" s="1"/>
  <c r="G9" i="15" l="1"/>
  <c r="K23" i="3"/>
  <c r="G8" i="16" s="1"/>
  <c r="K8" i="16" s="1"/>
  <c r="K14" i="16" s="1"/>
  <c r="A14" i="16" s="1"/>
  <c r="G9" i="9"/>
  <c r="K14" i="3"/>
  <c r="G9" i="5"/>
  <c r="K8" i="3"/>
  <c r="G8" i="6" s="1"/>
  <c r="K8" i="6" s="1"/>
  <c r="K14" i="6" s="1"/>
  <c r="A14" i="6" s="1"/>
  <c r="G9" i="2"/>
  <c r="K6" i="3"/>
  <c r="G8" i="5" s="1"/>
  <c r="K8" i="5" s="1"/>
  <c r="K14" i="5" s="1"/>
  <c r="A14" i="5" s="1"/>
  <c r="G9" i="13"/>
  <c r="K20" i="3"/>
  <c r="G8" i="14" s="1"/>
  <c r="K8" i="14" s="1"/>
  <c r="G8" i="10"/>
  <c r="K8" i="10" s="1"/>
  <c r="G8" i="7"/>
  <c r="K8" i="7" s="1"/>
  <c r="G9" i="6"/>
  <c r="G8" i="8"/>
  <c r="K8" i="8" s="1"/>
  <c r="G9" i="7"/>
  <c r="K15" i="3"/>
  <c r="G8" i="11" s="1"/>
  <c r="K8" i="11" s="1"/>
  <c r="G9" i="10"/>
  <c r="K24" i="3"/>
  <c r="G8" i="17" s="1"/>
  <c r="K8" i="17" s="1"/>
  <c r="G9" i="16"/>
  <c r="K30" i="3"/>
  <c r="G8" i="21" s="1"/>
  <c r="K8" i="21" s="1"/>
  <c r="G9" i="20"/>
  <c r="K39" i="3"/>
  <c r="G8" i="27" s="1"/>
  <c r="K8" i="27" s="1"/>
  <c r="G9" i="26"/>
  <c r="K12" i="3"/>
  <c r="G8" i="9" s="1"/>
  <c r="K8" i="9" s="1"/>
  <c r="G9" i="8"/>
  <c r="G8" i="12"/>
  <c r="K8" i="12" s="1"/>
  <c r="G9" i="11"/>
  <c r="K21" i="3"/>
  <c r="G8" i="15" s="1"/>
  <c r="K8" i="15" s="1"/>
  <c r="G9" i="14"/>
  <c r="G8" i="18"/>
  <c r="K8" i="18" s="1"/>
  <c r="G9" i="17"/>
  <c r="K35" i="3"/>
  <c r="G8" i="24" s="1"/>
  <c r="K8" i="24" s="1"/>
  <c r="K18" i="3"/>
  <c r="G8" i="13" s="1"/>
  <c r="K8" i="13" s="1"/>
  <c r="G9" i="12"/>
  <c r="K27" i="3"/>
  <c r="G8" i="19" s="1"/>
  <c r="K8" i="19" s="1"/>
  <c r="G9" i="18"/>
  <c r="K32" i="3"/>
  <c r="G8" i="22" s="1"/>
  <c r="K8" i="22" s="1"/>
  <c r="K36" i="3"/>
  <c r="G8" i="25" s="1"/>
  <c r="K8" i="25" s="1"/>
  <c r="G9" i="24"/>
  <c r="G10" i="8"/>
  <c r="K29" i="3"/>
  <c r="G8" i="20" s="1"/>
  <c r="K8" i="20" s="1"/>
  <c r="G9" i="19"/>
  <c r="K33" i="3"/>
  <c r="G8" i="23" s="1"/>
  <c r="K8" i="23" s="1"/>
  <c r="G9" i="22"/>
  <c r="K38" i="3"/>
  <c r="G8" i="26" s="1"/>
  <c r="K8" i="26" s="1"/>
  <c r="G9" i="25"/>
  <c r="G10" i="23"/>
  <c r="H29" i="2"/>
  <c r="I29" i="2" s="1"/>
  <c r="H21" i="2"/>
  <c r="I21" i="2" s="1"/>
  <c r="C37" i="2"/>
  <c r="C29" i="2"/>
  <c r="C21" i="2"/>
  <c r="K8" i="2"/>
  <c r="K14" i="2" s="1"/>
  <c r="A14" i="2" s="1"/>
  <c r="K15" i="6" l="1"/>
  <c r="A15" i="6" s="1"/>
  <c r="K15" i="16"/>
  <c r="A15" i="16" s="1"/>
  <c r="K14" i="10"/>
  <c r="A14" i="10" s="1"/>
  <c r="K15" i="5"/>
  <c r="A15" i="5" s="1"/>
  <c r="C13" i="5"/>
  <c r="C21" i="5" s="1"/>
  <c r="H30" i="5" s="1"/>
  <c r="K14" i="19"/>
  <c r="A14" i="19" s="1"/>
  <c r="K14" i="25"/>
  <c r="A14" i="25" s="1"/>
  <c r="K14" i="24"/>
  <c r="A14" i="24" s="1"/>
  <c r="K14" i="15"/>
  <c r="A14" i="15" s="1"/>
  <c r="K14" i="9"/>
  <c r="A14" i="9" s="1"/>
  <c r="K14" i="27"/>
  <c r="A14" i="27" s="1"/>
  <c r="K14" i="17"/>
  <c r="A14"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5" i="24" l="1"/>
  <c r="K15" i="17"/>
  <c r="A15" i="17" s="1"/>
  <c r="K16" i="16"/>
  <c r="A16" i="16" s="1"/>
  <c r="K16" i="6"/>
  <c r="A16" i="6" s="1"/>
  <c r="K16" i="5"/>
  <c r="A16" i="5" s="1"/>
  <c r="K15" i="12"/>
  <c r="A15" i="12" s="1"/>
  <c r="K15" i="22"/>
  <c r="A15" i="22" s="1"/>
  <c r="K15" i="10"/>
  <c r="A15" i="10" s="1"/>
  <c r="K17" i="6"/>
  <c r="A17" i="6" s="1"/>
  <c r="K17" i="5"/>
  <c r="A17" i="5" s="1"/>
  <c r="K15" i="14"/>
  <c r="K15" i="20"/>
  <c r="A15" i="20" s="1"/>
  <c r="D21" i="5"/>
  <c r="I30" i="5" s="1"/>
  <c r="K15" i="21"/>
  <c r="K16" i="21" s="1"/>
  <c r="K15" i="8"/>
  <c r="K16" i="8" s="1"/>
  <c r="K15" i="27"/>
  <c r="A15" i="27" s="1"/>
  <c r="K18" i="25"/>
  <c r="G10" i="10"/>
  <c r="K15" i="11"/>
  <c r="G10" i="25"/>
  <c r="K15" i="25"/>
  <c r="K15" i="19"/>
  <c r="K18" i="7"/>
  <c r="K15" i="18"/>
  <c r="K15" i="7"/>
  <c r="K15" i="13"/>
  <c r="K15" i="26"/>
  <c r="K15" i="23"/>
  <c r="K15" i="9"/>
  <c r="K15" i="15"/>
  <c r="K16" i="24"/>
  <c r="A15" i="24"/>
  <c r="K16" i="2"/>
  <c r="K17" i="2" s="1"/>
  <c r="K18" i="2" s="1"/>
  <c r="K19" i="2" s="1"/>
  <c r="D29" i="2"/>
  <c r="D37" i="2"/>
  <c r="K16" i="22" l="1"/>
  <c r="K16" i="17"/>
  <c r="K17" i="16"/>
  <c r="A17" i="16" s="1"/>
  <c r="K16" i="12"/>
  <c r="A16" i="12" s="1"/>
  <c r="K16" i="10"/>
  <c r="A16" i="10" s="1"/>
  <c r="K18" i="6"/>
  <c r="A18" i="6" s="1"/>
  <c r="K18" i="5"/>
  <c r="K19" i="5" s="1"/>
  <c r="K19" i="26"/>
  <c r="K20" i="26" s="1"/>
  <c r="A15" i="21"/>
  <c r="K16" i="20"/>
  <c r="K17" i="20" s="1"/>
  <c r="A15" i="14"/>
  <c r="K16" i="14"/>
  <c r="A15" i="25"/>
  <c r="K16" i="25"/>
  <c r="A15" i="13"/>
  <c r="K16" i="13"/>
  <c r="K16" i="27"/>
  <c r="K17" i="27" s="1"/>
  <c r="A15" i="8"/>
  <c r="A15" i="7"/>
  <c r="K16" i="7"/>
  <c r="A15" i="15"/>
  <c r="K16" i="15"/>
  <c r="K17" i="10"/>
  <c r="A15" i="23"/>
  <c r="K16" i="23"/>
  <c r="A15" i="19"/>
  <c r="K16" i="19"/>
  <c r="A15" i="11"/>
  <c r="K16" i="11"/>
  <c r="A18" i="25"/>
  <c r="K19" i="25"/>
  <c r="A16" i="17"/>
  <c r="K17" i="17"/>
  <c r="A16" i="21"/>
  <c r="K17" i="21"/>
  <c r="K17" i="22"/>
  <c r="A16" i="22"/>
  <c r="G10" i="27"/>
  <c r="G10" i="26"/>
  <c r="A16" i="24"/>
  <c r="K17" i="24"/>
  <c r="A15" i="26"/>
  <c r="K16" i="26"/>
  <c r="A15" i="9"/>
  <c r="K16" i="9"/>
  <c r="A15" i="18"/>
  <c r="K16" i="18"/>
  <c r="A18" i="7"/>
  <c r="K19" i="7"/>
  <c r="G10" i="11"/>
  <c r="K17" i="8"/>
  <c r="A16" i="8"/>
  <c r="K19" i="20"/>
  <c r="K19" i="16"/>
  <c r="A18" i="2"/>
  <c r="A16" i="2"/>
  <c r="A17" i="2"/>
  <c r="I30" i="2"/>
  <c r="K20" i="2"/>
  <c r="A19" i="2"/>
  <c r="A16" i="27" l="1"/>
  <c r="A17" i="20"/>
  <c r="K18" i="20"/>
  <c r="A18" i="20" s="1"/>
  <c r="K18" i="16"/>
  <c r="A18" i="16" s="1"/>
  <c r="K17" i="12"/>
  <c r="A17" i="12" s="1"/>
  <c r="K19" i="6"/>
  <c r="K20" i="6" s="1"/>
  <c r="A18" i="5"/>
  <c r="K18" i="12"/>
  <c r="A19" i="26"/>
  <c r="A16" i="26"/>
  <c r="K17" i="26"/>
  <c r="A17" i="21"/>
  <c r="K18" i="21"/>
  <c r="A16" i="20"/>
  <c r="A16" i="15"/>
  <c r="K17" i="15"/>
  <c r="A16" i="14"/>
  <c r="K17" i="14"/>
  <c r="A17" i="8"/>
  <c r="K18" i="8"/>
  <c r="A16" i="7"/>
  <c r="K17" i="7"/>
  <c r="A17" i="7" s="1"/>
  <c r="K20" i="5"/>
  <c r="A19" i="5"/>
  <c r="A16" i="13"/>
  <c r="K17" i="13"/>
  <c r="A17" i="22"/>
  <c r="K18" i="22"/>
  <c r="A16" i="25"/>
  <c r="K17" i="25"/>
  <c r="A17" i="25" s="1"/>
  <c r="A16" i="18"/>
  <c r="K17" i="18"/>
  <c r="A17" i="10"/>
  <c r="K18" i="10"/>
  <c r="A17" i="27"/>
  <c r="K18" i="27"/>
  <c r="G10" i="12"/>
  <c r="A17" i="24"/>
  <c r="K18" i="24"/>
  <c r="A20" i="26"/>
  <c r="K22" i="26"/>
  <c r="A17" i="17"/>
  <c r="K18" i="17"/>
  <c r="A16" i="23"/>
  <c r="K17" i="23"/>
  <c r="A19" i="7"/>
  <c r="K20" i="7"/>
  <c r="A16" i="9"/>
  <c r="K17" i="9"/>
  <c r="K20" i="25"/>
  <c r="A19" i="25"/>
  <c r="A16" i="11"/>
  <c r="K17" i="11"/>
  <c r="K17" i="19"/>
  <c r="A16" i="19"/>
  <c r="A19" i="20"/>
  <c r="K20" i="20"/>
  <c r="K20" i="16"/>
  <c r="A19" i="16"/>
  <c r="A20" i="2"/>
  <c r="K22" i="2"/>
  <c r="A22" i="2" s="1"/>
  <c r="A17" i="26" l="1"/>
  <c r="K18" i="26"/>
  <c r="A18" i="26" s="1"/>
  <c r="A18" i="21"/>
  <c r="K19" i="21"/>
  <c r="A17" i="19"/>
  <c r="K18" i="19"/>
  <c r="A19" i="6"/>
  <c r="A17" i="18"/>
  <c r="K18" i="18"/>
  <c r="A18" i="12"/>
  <c r="K19" i="12"/>
  <c r="A18" i="8"/>
  <c r="K19" i="8"/>
  <c r="A18" i="27"/>
  <c r="K19" i="27"/>
  <c r="A17" i="15"/>
  <c r="K18" i="15"/>
  <c r="A17" i="14"/>
  <c r="K18" i="14"/>
  <c r="A17" i="13"/>
  <c r="K18" i="13"/>
  <c r="A18" i="10"/>
  <c r="K19" i="10"/>
  <c r="A17" i="9"/>
  <c r="K18" i="9"/>
  <c r="K22" i="5"/>
  <c r="A20" i="5"/>
  <c r="A18" i="22"/>
  <c r="K19" i="22"/>
  <c r="A17" i="11"/>
  <c r="K18" i="11"/>
  <c r="K18" i="23"/>
  <c r="A17" i="23"/>
  <c r="A18" i="24"/>
  <c r="K19" i="24"/>
  <c r="A20" i="7"/>
  <c r="K22" i="7"/>
  <c r="A18" i="17"/>
  <c r="K19" i="17"/>
  <c r="A22" i="26"/>
  <c r="K23" i="26"/>
  <c r="A20" i="25"/>
  <c r="K22" i="25"/>
  <c r="G10" i="13"/>
  <c r="K22" i="20"/>
  <c r="A20" i="20"/>
  <c r="K22" i="16"/>
  <c r="A20" i="16"/>
  <c r="K22" i="6"/>
  <c r="A20" i="6"/>
  <c r="K23" i="2"/>
  <c r="A23" i="2" s="1"/>
  <c r="A19" i="21" l="1"/>
  <c r="K20" i="21"/>
  <c r="A18" i="19"/>
  <c r="K19" i="19"/>
  <c r="A18" i="15"/>
  <c r="K19" i="15"/>
  <c r="A18" i="9"/>
  <c r="K19" i="9"/>
  <c r="A18" i="18"/>
  <c r="K19" i="18"/>
  <c r="A19" i="12"/>
  <c r="K20" i="12"/>
  <c r="A19" i="8"/>
  <c r="K20" i="8"/>
  <c r="A19" i="27"/>
  <c r="K20" i="27"/>
  <c r="A18" i="14"/>
  <c r="K19" i="14"/>
  <c r="K19" i="13"/>
  <c r="A18" i="13"/>
  <c r="A18" i="11"/>
  <c r="K19" i="11"/>
  <c r="A19" i="10"/>
  <c r="K20" i="10"/>
  <c r="K23" i="5"/>
  <c r="A22" i="5"/>
  <c r="A19" i="22"/>
  <c r="K20" i="22"/>
  <c r="A18" i="23"/>
  <c r="K19" i="23"/>
  <c r="A22" i="25"/>
  <c r="K23" i="25"/>
  <c r="K24" i="26"/>
  <c r="A23" i="26"/>
  <c r="A19" i="17"/>
  <c r="K20" i="17"/>
  <c r="G10" i="15"/>
  <c r="G10" i="14"/>
  <c r="A22" i="7"/>
  <c r="K23" i="7"/>
  <c r="A19" i="24"/>
  <c r="K20" i="24"/>
  <c r="A22" i="20"/>
  <c r="K23" i="20"/>
  <c r="A22" i="16"/>
  <c r="K23" i="16"/>
  <c r="A22" i="6"/>
  <c r="K23" i="6"/>
  <c r="K24" i="2"/>
  <c r="A24" i="2" s="1"/>
  <c r="K22" i="21" l="1"/>
  <c r="A20" i="21"/>
  <c r="K20" i="19"/>
  <c r="A19" i="19"/>
  <c r="K20" i="15"/>
  <c r="A19" i="15"/>
  <c r="K20" i="9"/>
  <c r="A19" i="9"/>
  <c r="A19" i="18"/>
  <c r="K20" i="18"/>
  <c r="A20" i="12"/>
  <c r="K22" i="12"/>
  <c r="K22" i="8"/>
  <c r="A20" i="8"/>
  <c r="A20" i="27"/>
  <c r="K22" i="27"/>
  <c r="K20" i="14"/>
  <c r="A19" i="14"/>
  <c r="K20" i="13"/>
  <c r="A19" i="13"/>
  <c r="A19" i="11"/>
  <c r="K20" i="11"/>
  <c r="A20" i="10"/>
  <c r="K22" i="10"/>
  <c r="A23" i="5"/>
  <c r="K24" i="5"/>
  <c r="K22" i="22"/>
  <c r="A20" i="22"/>
  <c r="A19" i="23"/>
  <c r="K20" i="23"/>
  <c r="A20" i="24"/>
  <c r="K22" i="24"/>
  <c r="K25" i="26"/>
  <c r="A24" i="26"/>
  <c r="A23" i="7"/>
  <c r="K24" i="7"/>
  <c r="K22" i="17"/>
  <c r="A20" i="17"/>
  <c r="K24" i="25"/>
  <c r="A23" i="25"/>
  <c r="K24" i="20"/>
  <c r="A23" i="20"/>
  <c r="K24" i="16"/>
  <c r="A23" i="16"/>
  <c r="K24" i="6"/>
  <c r="A23" i="6"/>
  <c r="K25" i="2"/>
  <c r="A25" i="2" s="1"/>
  <c r="K23" i="21" l="1"/>
  <c r="A22" i="21"/>
  <c r="K22" i="19"/>
  <c r="A20" i="19"/>
  <c r="K22" i="15"/>
  <c r="A20" i="15"/>
  <c r="K22" i="9"/>
  <c r="A20" i="9"/>
  <c r="K22" i="18"/>
  <c r="A20" i="18"/>
  <c r="K23" i="12"/>
  <c r="A22" i="12"/>
  <c r="K23" i="8"/>
  <c r="A22" i="8"/>
  <c r="A22" i="27"/>
  <c r="K23" i="27"/>
  <c r="K22" i="14"/>
  <c r="A20" i="14"/>
  <c r="K22" i="13"/>
  <c r="A20" i="13"/>
  <c r="A20" i="11"/>
  <c r="K22" i="11"/>
  <c r="A22" i="10"/>
  <c r="K23" i="10"/>
  <c r="K25" i="5"/>
  <c r="A24" i="5"/>
  <c r="K22" i="23"/>
  <c r="A20" i="23"/>
  <c r="A22" i="22"/>
  <c r="K23" i="22"/>
  <c r="K23" i="24"/>
  <c r="A22" i="24"/>
  <c r="A22" i="17"/>
  <c r="K23" i="17"/>
  <c r="K26" i="26"/>
  <c r="A25" i="26"/>
  <c r="K25" i="7"/>
  <c r="A24" i="7"/>
  <c r="K25" i="25"/>
  <c r="A24" i="25"/>
  <c r="A24" i="20"/>
  <c r="K25" i="20"/>
  <c r="K25" i="16"/>
  <c r="A24" i="16"/>
  <c r="K25" i="6"/>
  <c r="A24" i="6"/>
  <c r="K26" i="2"/>
  <c r="A26" i="2" s="1"/>
  <c r="K24" i="21" l="1"/>
  <c r="A23" i="21"/>
  <c r="A22" i="19"/>
  <c r="K23" i="19"/>
  <c r="K23" i="15"/>
  <c r="A22" i="15"/>
  <c r="A22" i="9"/>
  <c r="K23" i="9"/>
  <c r="K23" i="18"/>
  <c r="A22" i="18"/>
  <c r="K24" i="12"/>
  <c r="A23" i="12"/>
  <c r="A23" i="8"/>
  <c r="K24" i="8"/>
  <c r="K24" i="27"/>
  <c r="A23" i="27"/>
  <c r="A22" i="14"/>
  <c r="K23" i="14"/>
  <c r="K23" i="13"/>
  <c r="A22" i="13"/>
  <c r="A22" i="11"/>
  <c r="K23" i="11"/>
  <c r="K24" i="10"/>
  <c r="A23" i="10"/>
  <c r="K26" i="5"/>
  <c r="A25" i="5"/>
  <c r="K24" i="22"/>
  <c r="A23" i="22"/>
  <c r="A22" i="23"/>
  <c r="K23" i="23"/>
  <c r="K24" i="17"/>
  <c r="A23" i="17"/>
  <c r="A23" i="24"/>
  <c r="K24" i="24"/>
  <c r="K26" i="25"/>
  <c r="A25" i="25"/>
  <c r="A25" i="7"/>
  <c r="K26" i="7"/>
  <c r="A26" i="26"/>
  <c r="K27" i="26"/>
  <c r="K26" i="20"/>
  <c r="A25" i="20"/>
  <c r="K26" i="16"/>
  <c r="A25" i="16"/>
  <c r="A25" i="6"/>
  <c r="K26" i="6"/>
  <c r="K27" i="2"/>
  <c r="A27" i="2" s="1"/>
  <c r="K25" i="21" l="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K28" i="26"/>
  <c r="A27" i="26"/>
  <c r="A26" i="25"/>
  <c r="K27" i="25"/>
  <c r="A26" i="7"/>
  <c r="K27" i="7"/>
  <c r="A24" i="24"/>
  <c r="K25" i="24"/>
  <c r="K25" i="17"/>
  <c r="A24" i="17"/>
  <c r="A26" i="20"/>
  <c r="K27" i="20"/>
  <c r="A26" i="16"/>
  <c r="K27" i="16"/>
  <c r="K27" i="6"/>
  <c r="A26" i="6"/>
  <c r="K28" i="2"/>
  <c r="A28" i="2" s="1"/>
  <c r="K26" i="21" l="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7"/>
  <c r="A27" i="7"/>
  <c r="K28" i="25"/>
  <c r="A27" i="25"/>
  <c r="K30" i="26"/>
  <c r="A28" i="26"/>
  <c r="K28" i="20"/>
  <c r="A27" i="20"/>
  <c r="K28" i="16"/>
  <c r="A27" i="16"/>
  <c r="K28" i="6"/>
  <c r="A27" i="6"/>
  <c r="K30" i="2"/>
  <c r="A30" i="2" s="1"/>
  <c r="A26" i="21" l="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A30" i="26"/>
  <c r="K31" i="26"/>
  <c r="K30" i="25"/>
  <c r="A28" i="25"/>
  <c r="A26" i="24"/>
  <c r="K27" i="24"/>
  <c r="K30" i="7"/>
  <c r="A28" i="7"/>
  <c r="A26" i="17"/>
  <c r="K27" i="17"/>
  <c r="K30" i="20"/>
  <c r="A28" i="20"/>
  <c r="K30" i="16"/>
  <c r="A28" i="16"/>
  <c r="K30" i="6"/>
  <c r="A28" i="6"/>
  <c r="K31" i="2"/>
  <c r="A31" i="2" s="1"/>
  <c r="A27" i="21" l="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A30" i="7"/>
  <c r="K31" i="7"/>
  <c r="K28" i="17"/>
  <c r="A27" i="17"/>
  <c r="K32" i="26"/>
  <c r="A31" i="26"/>
  <c r="K31" i="25"/>
  <c r="A30" i="25"/>
  <c r="A30" i="20"/>
  <c r="K31" i="20"/>
  <c r="A30" i="16"/>
  <c r="K31" i="16"/>
  <c r="K31" i="6"/>
  <c r="A30" i="6"/>
  <c r="K32" i="2"/>
  <c r="A32" i="2" s="1"/>
  <c r="A28" i="21" l="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K32" i="7"/>
  <c r="A31" i="7"/>
  <c r="A28" i="24"/>
  <c r="K30" i="24"/>
  <c r="A32" i="26"/>
  <c r="K33" i="26"/>
  <c r="K32" i="25"/>
  <c r="A31" i="25"/>
  <c r="K30" i="17"/>
  <c r="A28" i="17"/>
  <c r="K32" i="20"/>
  <c r="A31" i="20"/>
  <c r="A31" i="16"/>
  <c r="K32" i="16"/>
  <c r="K32" i="6"/>
  <c r="A31" i="6"/>
  <c r="K33" i="2"/>
  <c r="A33" i="2" s="1"/>
  <c r="A30" i="21" l="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25"/>
  <c r="K33" i="25"/>
  <c r="K34" i="26"/>
  <c r="A33" i="26"/>
  <c r="A32" i="7"/>
  <c r="K33" i="7"/>
  <c r="A32" i="20"/>
  <c r="K33" i="20"/>
  <c r="A32" i="16"/>
  <c r="K33" i="16"/>
  <c r="A32" i="6"/>
  <c r="K33" i="6"/>
  <c r="K34" i="2"/>
  <c r="A34" i="2" s="1"/>
  <c r="K32" i="21" l="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4" i="25"/>
  <c r="A33" i="25"/>
  <c r="K34" i="7"/>
  <c r="A33" i="7"/>
  <c r="A34" i="26"/>
  <c r="K35" i="26"/>
  <c r="K32" i="17"/>
  <c r="A31" i="17"/>
  <c r="K32" i="24"/>
  <c r="A31" i="24"/>
  <c r="K34" i="20"/>
  <c r="A33" i="20"/>
  <c r="K34" i="16"/>
  <c r="A33" i="16"/>
  <c r="K34" i="6"/>
  <c r="A33" i="6"/>
  <c r="K35" i="2"/>
  <c r="A35" i="2" s="1"/>
  <c r="K33" i="21" l="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A34" i="25"/>
  <c r="K35" i="25"/>
  <c r="K36" i="26"/>
  <c r="A35" i="26"/>
  <c r="K33" i="24"/>
  <c r="A32" i="24"/>
  <c r="A34" i="7"/>
  <c r="K35" i="7"/>
  <c r="K35" i="20"/>
  <c r="A34" i="20"/>
  <c r="A34" i="16"/>
  <c r="K35" i="16"/>
  <c r="A34" i="6"/>
  <c r="K35" i="6"/>
  <c r="K36" i="2"/>
  <c r="A36" i="2" s="1"/>
  <c r="K34" i="21" l="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6" i="7"/>
  <c r="A35" i="7"/>
  <c r="K34" i="24"/>
  <c r="A33" i="24"/>
  <c r="K36" i="25"/>
  <c r="A35" i="25"/>
  <c r="K34" i="17"/>
  <c r="A33" i="17"/>
  <c r="K38" i="26"/>
  <c r="A36" i="26"/>
  <c r="K36" i="20"/>
  <c r="A35" i="20"/>
  <c r="K36" i="16"/>
  <c r="A35" i="16"/>
  <c r="K36" i="6"/>
  <c r="A35" i="6"/>
  <c r="K38" i="2"/>
  <c r="F14" i="2" s="1"/>
  <c r="K35" i="21" l="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K39" i="26"/>
  <c r="F14" i="26"/>
  <c r="A34" i="17"/>
  <c r="K35" i="17"/>
  <c r="K35" i="24"/>
  <c r="A34" i="24"/>
  <c r="K38" i="25"/>
  <c r="A36" i="25"/>
  <c r="K38" i="7"/>
  <c r="A36" i="7"/>
  <c r="K38" i="20"/>
  <c r="A36" i="20"/>
  <c r="K38" i="16"/>
  <c r="A36" i="16"/>
  <c r="K38" i="6"/>
  <c r="A36" i="6"/>
  <c r="K39" i="2"/>
  <c r="F15" i="2" s="1"/>
  <c r="A35" i="21" l="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F14" i="7"/>
  <c r="K39" i="7"/>
  <c r="K40" i="26"/>
  <c r="F15" i="26"/>
  <c r="K36" i="17"/>
  <c r="A35" i="17"/>
  <c r="K39" i="25"/>
  <c r="F14" i="25"/>
  <c r="A35" i="24"/>
  <c r="K36" i="24"/>
  <c r="K39" i="20"/>
  <c r="F14" i="20"/>
  <c r="K39" i="16"/>
  <c r="F14" i="16"/>
  <c r="K39" i="6"/>
  <c r="F14" i="6"/>
  <c r="K40" i="2"/>
  <c r="F16" i="2" s="1"/>
  <c r="A36" i="21" l="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40" i="7"/>
  <c r="F15" i="7"/>
  <c r="F15" i="25"/>
  <c r="K40" i="25"/>
  <c r="K38" i="17"/>
  <c r="A36" i="17"/>
  <c r="K41" i="26"/>
  <c r="F16" i="26"/>
  <c r="K40" i="20"/>
  <c r="F15" i="20"/>
  <c r="K40" i="16"/>
  <c r="F15" i="16"/>
  <c r="K40" i="6"/>
  <c r="F15" i="6"/>
  <c r="K41" i="2"/>
  <c r="F17" i="2" s="1"/>
  <c r="K39" i="21" l="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K41" i="25"/>
  <c r="F16" i="25"/>
  <c r="F17" i="26"/>
  <c r="K42" i="26"/>
  <c r="F16" i="7"/>
  <c r="K41" i="7"/>
  <c r="F14" i="24"/>
  <c r="K39" i="24"/>
  <c r="K39" i="17"/>
  <c r="F14" i="17"/>
  <c r="K41" i="20"/>
  <c r="F16" i="20"/>
  <c r="K41" i="16"/>
  <c r="F16" i="16"/>
  <c r="K41" i="6"/>
  <c r="F16" i="6"/>
  <c r="K42" i="2"/>
  <c r="F18" i="2" s="1"/>
  <c r="K40" i="21" l="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7" i="7"/>
  <c r="K42" i="7"/>
  <c r="K43" i="26"/>
  <c r="F18" i="26"/>
  <c r="F15" i="17"/>
  <c r="K40" i="17"/>
  <c r="K42" i="25"/>
  <c r="F17" i="25"/>
  <c r="K42" i="20"/>
  <c r="F17" i="20"/>
  <c r="K42" i="16"/>
  <c r="F17" i="16"/>
  <c r="K42" i="6"/>
  <c r="F17" i="6"/>
  <c r="K43" i="2"/>
  <c r="F19" i="2" s="1"/>
  <c r="K41" i="21" l="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25"/>
  <c r="F18" i="25"/>
  <c r="K43" i="7"/>
  <c r="F18" i="7"/>
  <c r="F19" i="26"/>
  <c r="K44" i="26"/>
  <c r="K43" i="20"/>
  <c r="F18" i="20"/>
  <c r="K43" i="16"/>
  <c r="F18" i="16"/>
  <c r="K43" i="6"/>
  <c r="F18" i="6"/>
  <c r="K44" i="2"/>
  <c r="F20" i="2" s="1"/>
  <c r="F17" i="21" l="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F19" i="7"/>
  <c r="K44" i="7"/>
  <c r="F19" i="25"/>
  <c r="K44" i="25"/>
  <c r="K42" i="17"/>
  <c r="F17" i="17"/>
  <c r="K46" i="26"/>
  <c r="F20" i="26"/>
  <c r="F17" i="24"/>
  <c r="K42" i="24"/>
  <c r="K44" i="20"/>
  <c r="F19" i="20"/>
  <c r="F19" i="16"/>
  <c r="K44" i="16"/>
  <c r="F19" i="6"/>
  <c r="K44" i="6"/>
  <c r="K46" i="2"/>
  <c r="F22" i="2" s="1"/>
  <c r="K43" i="21" l="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6" i="25"/>
  <c r="F20" i="25"/>
  <c r="K46" i="7"/>
  <c r="F20" i="7"/>
  <c r="K47" i="26"/>
  <c r="F22" i="26"/>
  <c r="K43" i="17"/>
  <c r="F18" i="17"/>
  <c r="F18" i="24"/>
  <c r="K43" i="24"/>
  <c r="K46" i="20"/>
  <c r="F20" i="20"/>
  <c r="K46" i="16"/>
  <c r="F20" i="16"/>
  <c r="K46" i="6"/>
  <c r="F20" i="6"/>
  <c r="K47" i="2"/>
  <c r="F23" i="2" s="1"/>
  <c r="K44" i="21" l="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8" i="26"/>
  <c r="F23" i="26"/>
  <c r="K47" i="25"/>
  <c r="F22" i="25"/>
  <c r="K44" i="24"/>
  <c r="F19" i="24"/>
  <c r="F19" i="17"/>
  <c r="K44" i="17"/>
  <c r="K47" i="7"/>
  <c r="F22" i="7"/>
  <c r="K47" i="20"/>
  <c r="F22" i="20"/>
  <c r="K47" i="16"/>
  <c r="F22" i="16"/>
  <c r="K47" i="6"/>
  <c r="F22" i="6"/>
  <c r="K48" i="2"/>
  <c r="F24" i="2" s="1"/>
  <c r="K46" i="21" l="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8" i="7"/>
  <c r="F23" i="7"/>
  <c r="K46" i="24"/>
  <c r="F20" i="24"/>
  <c r="F24" i="26"/>
  <c r="K49" i="26"/>
  <c r="K46" i="17"/>
  <c r="F20" i="17"/>
  <c r="K48" i="25"/>
  <c r="F23" i="25"/>
  <c r="K48" i="20"/>
  <c r="F23" i="20"/>
  <c r="K48" i="16"/>
  <c r="F23" i="16"/>
  <c r="K48" i="6"/>
  <c r="F23" i="6"/>
  <c r="K49" i="2"/>
  <c r="F25" i="2" s="1"/>
  <c r="K47" i="21" l="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F24" i="25"/>
  <c r="K49" i="25"/>
  <c r="K47" i="24"/>
  <c r="F22" i="24"/>
  <c r="K50" i="26"/>
  <c r="F25" i="26"/>
  <c r="K47" i="17"/>
  <c r="F22" i="17"/>
  <c r="F24" i="7"/>
  <c r="K49" i="7"/>
  <c r="F24" i="20"/>
  <c r="K49" i="20"/>
  <c r="F24" i="16"/>
  <c r="K49" i="16"/>
  <c r="K49" i="6"/>
  <c r="F24" i="6"/>
  <c r="K50" i="2"/>
  <c r="F26" i="2" s="1"/>
  <c r="K48" i="21" l="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50" i="7"/>
  <c r="F25" i="7"/>
  <c r="K50" i="25"/>
  <c r="F25" i="25"/>
  <c r="K51" i="26"/>
  <c r="F26" i="26"/>
  <c r="K48" i="17"/>
  <c r="F23" i="17"/>
  <c r="K48" i="24"/>
  <c r="F23" i="24"/>
  <c r="K50" i="20"/>
  <c r="F25" i="20"/>
  <c r="K50" i="16"/>
  <c r="F25" i="16"/>
  <c r="K50" i="6"/>
  <c r="F25" i="6"/>
  <c r="K51" i="2"/>
  <c r="F27" i="2" s="1"/>
  <c r="K49" i="21" l="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K51" i="25"/>
  <c r="F26" i="25"/>
  <c r="F26" i="7"/>
  <c r="K51" i="7"/>
  <c r="F24" i="24"/>
  <c r="K49" i="24"/>
  <c r="F24" i="17"/>
  <c r="K49" i="17"/>
  <c r="K52" i="26"/>
  <c r="F28" i="26" s="1"/>
  <c r="F27" i="26"/>
  <c r="K51" i="20"/>
  <c r="F26" i="20"/>
  <c r="K51" i="16"/>
  <c r="F26" i="16"/>
  <c r="K51" i="6"/>
  <c r="F26" i="6"/>
  <c r="K52" i="2"/>
  <c r="F28" i="2" s="1"/>
  <c r="K50" i="21" l="1"/>
  <c r="F25" i="21"/>
  <c r="F24" i="19"/>
  <c r="K49" i="19"/>
  <c r="F24" i="15"/>
  <c r="K49" i="15"/>
  <c r="F24" i="9"/>
  <c r="K49" i="9"/>
  <c r="F24" i="18"/>
  <c r="K49" i="18"/>
  <c r="K50" i="12"/>
  <c r="F25" i="12"/>
  <c r="F25" i="8"/>
  <c r="K50" i="8"/>
  <c r="K50" i="27"/>
  <c r="F25" i="27"/>
  <c r="F24" i="14"/>
  <c r="K49" i="14"/>
  <c r="F24" i="13"/>
  <c r="K49" i="13"/>
  <c r="F24" i="11"/>
  <c r="K49" i="11"/>
  <c r="K50" i="10"/>
  <c r="F25" i="10"/>
  <c r="K52" i="5"/>
  <c r="F28" i="5" s="1"/>
  <c r="F27" i="5"/>
  <c r="F24" i="23"/>
  <c r="K49" i="23"/>
  <c r="K50" i="22"/>
  <c r="F25" i="22"/>
  <c r="F25" i="24"/>
  <c r="K50" i="24"/>
  <c r="K52" i="25"/>
  <c r="F28" i="25" s="1"/>
  <c r="F27" i="25"/>
  <c r="K50" i="17"/>
  <c r="F25" i="17"/>
  <c r="F27" i="7"/>
  <c r="K52" i="7"/>
  <c r="F28" i="7" s="1"/>
  <c r="K52" i="20"/>
  <c r="F28" i="20" s="1"/>
  <c r="F27" i="20"/>
  <c r="K52" i="16"/>
  <c r="F28" i="16" s="1"/>
  <c r="F27" i="16"/>
  <c r="K52" i="6"/>
  <c r="F28" i="6" s="1"/>
  <c r="F27" i="6"/>
  <c r="K51" i="21" l="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K52" i="21" l="1"/>
  <c r="F28" i="21" s="1"/>
  <c r="F27" i="21"/>
  <c r="F26" i="19"/>
  <c r="K51" i="19"/>
  <c r="K51" i="15"/>
  <c r="F26" i="15"/>
  <c r="K51" i="9"/>
  <c r="F26" i="9"/>
  <c r="K51" i="18"/>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19" l="1"/>
  <c r="F28" i="19" s="1"/>
  <c r="F27" i="19"/>
  <c r="K52" i="15"/>
  <c r="F28" i="15" s="1"/>
  <c r="F27" i="15"/>
  <c r="K52" i="9"/>
  <c r="F28" i="9" s="1"/>
  <c r="F27" i="9"/>
  <c r="K52" i="18"/>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<sst xmlns="http://schemas.openxmlformats.org/spreadsheetml/2006/main" count="2656" uniqueCount="133">
  <si>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</si>
  <si>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</si>
  <si>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</si>
  <si>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</si>
  <si>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</si>
  <si>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</si>
  <si>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</si>
  <si>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</si>
  <si>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</si>
  <si>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</si>
  <si>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</si>
  <si>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</si>
  <si>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</si>
  <si>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</si>
  <si>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</si>
  <si>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</si>
  <si>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</si>
  <si>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</si>
  <si>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</si>
  <si>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</si>
  <si>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</si>
  <si>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</si>
  <si>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</si>
  <si>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</si>
  <si>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</si>
  <si>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</si>
  <si>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</si>
  <si>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</si>
  <si>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</si>
  <si>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</si>
  <si>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</si>
  <si>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</si>
  <si>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</si>
  <si>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</si>
  <si>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</si>
  <si>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</si>
  <si>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</si>
  <si>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</si>
  <si>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</si>
  <si>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</si>
  <si>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</si>
  <si>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</si>
  <si>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</si>
  <si>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</si>
  <si>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</si>
  <si>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</si>
  <si>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</si>
  <si>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</si>
  <si>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</si>
  <si>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</si>
  <si>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</si>
  <si>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</si>
  <si>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</si>
  <si>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</si>
  <si>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</si>
  <si>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</si>
  <si>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</si>
  <si>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</si>
  <si>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</si>
  <si>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</si>
  <si>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</si>
  <si>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</si>
  <si>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</si>
  <si>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</si>
  <si>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</si>
  <si>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</si>
  <si>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</si>
  <si>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</si>
  <si>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</si>
  <si>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</si>
  <si>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</si>
  <si>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</si>
  <si>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</si>
  <si>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</si>
  <si>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</si>
  <si>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</si>
  <si>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</si>
  <si>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</si>
  <si>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</si>
  <si>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</si>
  <si>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</si>
  <si>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</si>
  <si>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</si>
  <si>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</si>
  <si>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</si>
  <si>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</si>
  <si>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</si>
  <si>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</si>
  <si>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</si>
  <si>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Holiday 1/1 and 1/20/20</t>
  </si>
  <si>
    <t>.</t>
  </si>
  <si>
    <t>July 2020</t>
  </si>
  <si>
    <t>August 2020</t>
  </si>
  <si>
    <t>September 2020</t>
  </si>
  <si>
    <t>October 2020</t>
  </si>
  <si>
    <t>November 2020</t>
  </si>
  <si>
    <t>December 2020</t>
  </si>
  <si>
    <t>January 2021</t>
  </si>
  <si>
    <t>February 2021</t>
  </si>
  <si>
    <t>March 2021</t>
  </si>
  <si>
    <t>April 2021</t>
  </si>
  <si>
    <t>May 2021</t>
  </si>
  <si>
    <t>June 2021</t>
  </si>
  <si>
    <t>Holiday 7/3/20</t>
  </si>
  <si>
    <t>Holiday 9/7/20</t>
  </si>
  <si>
    <t>Holiday 11/26-11/27/20</t>
  </si>
  <si>
    <t>Holiday 12/23 -12/31/20</t>
  </si>
  <si>
    <t>Holiday 4/2/21</t>
  </si>
  <si>
    <t>Holiday 5/31/21</t>
  </si>
  <si>
    <t>6/20-7/3</t>
  </si>
  <si>
    <t>7/4-7/17</t>
  </si>
  <si>
    <t>7/18-7/31</t>
  </si>
  <si>
    <t>8/1-8/14</t>
  </si>
  <si>
    <t>8/15-8/28</t>
  </si>
  <si>
    <t>8/29-9/18</t>
  </si>
  <si>
    <t>9/19-10/2</t>
  </si>
  <si>
    <t>10/3-10/16</t>
  </si>
  <si>
    <t>10/17-10/30</t>
  </si>
  <si>
    <t>10/31-11/13</t>
  </si>
  <si>
    <t>11/14-11/27</t>
  </si>
  <si>
    <t>11/28-12/11</t>
  </si>
  <si>
    <t>12/12-1/1</t>
  </si>
  <si>
    <t>1/2-1/15</t>
  </si>
  <si>
    <t>1/16-1/29</t>
  </si>
  <si>
    <t>1/30-2/12</t>
  </si>
  <si>
    <t>2/13-2/26</t>
  </si>
  <si>
    <t>2/27-3/12</t>
  </si>
  <si>
    <t>3/13-4/2</t>
  </si>
  <si>
    <t>4/3-4/16</t>
  </si>
  <si>
    <t>4/17-4/30</t>
  </si>
  <si>
    <t>5/1-5/14</t>
  </si>
  <si>
    <t>5/15-5/28</t>
  </si>
  <si>
    <t>5/29-6/18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</si>
</sst>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207">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Border="1" applyAlignment="1" applyProtection="1">
      <alignment horizontal="left" vertical="center"/>
      <protection hidden="1"/>
    </xf>
    <xf numFmtId="164" fontId="5" fillId="2" borderId="0" xfId="1" applyNumberFormat="1" applyFont="1" applyFill="1" applyBorder="1" applyAlignment="1" applyProtection="1">
      <protection hidden="1"/>
    </xf>
    <xf numFmtId="166" fontId="6" fillId="2" borderId="0" xfId="1" applyNumberFormat="1" applyFont="1" applyFill="1" applyBorder="1" applyAlignment="1" applyProtection="1">
      <alignment horizontal="left" vertical="center"/>
      <protection hidden="1"/>
    </xf>
    <xf numFmtId="0" fontId="0" fillId="0" borderId="0" xfId="0" applyBorder="1"/>
    <xf numFmtId="0" fontId="1" fillId="0" borderId="0" xfId="0" applyFont="1" applyBorder="1" applyAlignment="1">
      <alignment horizontal="center" vertical="top"/>
    </xf>
    <xf numFmtId="166" fontId="6" fillId="3" borderId="0" xfId="1" applyNumberFormat="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165" fontId="6" fillId="3" borderId="0" xfId="1" applyNumberFormat="1" applyFont="1" applyFill="1" applyBorder="1" applyAlignment="1" applyProtection="1">
      <alignment horizontal="left" vertical="center"/>
      <protection hidden="1"/>
    </xf>
    <xf numFmtId="0" fontId="0" fillId="0" borderId="0" xfId="0" applyBorder="1" applyAlignment="1">
      <alignment horizontal="left"/>
    </xf>
    <xf numFmtId="0" fontId="5" fillId="2" borderId="0" xfId="1" applyFont="1" applyFill="1" applyBorder="1" applyAlignment="1">
      <alignment horizontal="left"/>
    </xf>
    <xf numFmtId="0" fontId="1" fillId="0" borderId="0" xfId="0" applyFont="1" applyBorder="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ont="1"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Font="1" applyBorder="1" applyAlignment="1" applyProtection="1">
      <alignment horizontal="left"/>
      <protection hidden="1"/>
    </xf>
    <xf numFmtId="166" fontId="0" fillId="0" borderId="6" xfId="0" applyNumberFormat="1" applyFont="1" applyBorder="1" applyAlignment="1" applyProtection="1">
      <alignment horizontal="left"/>
      <protection hidden="1"/>
    </xf>
    <xf numFmtId="0" fontId="0" fillId="6" borderId="9" xfId="0" applyFont="1" applyFill="1" applyBorder="1" applyProtection="1">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Alignment="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Border="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0" fontId="14" fillId="0" borderId="0" xfId="1" applyFont="1" applyFill="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pplyProtection="1">
      <alignment horizontal="center" vertical="top" wrapText="1"/>
    </xf>
    <xf numFmtId="0" fontId="16" fillId="10" borderId="0" xfId="0" applyFont="1" applyFill="1" applyAlignment="1" applyProtection="1">
      <alignment horizontal="center" vertical="top" wrapText="1"/>
    </xf>
    <xf numFmtId="0" fontId="16" fillId="11" borderId="0" xfId="0" applyFont="1" applyFill="1" applyAlignment="1" applyProtection="1">
      <alignment horizontal="center" vertical="top" wrapText="1"/>
    </xf>
    <xf numFmtId="0" fontId="16" fillId="0" borderId="0" xfId="0" applyFont="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pplyProtection="1">
      <alignment vertical="top" wrapText="1"/>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pplyProtection="1">
      <alignment horizontal="center" vertical="top" wrapText="1"/>
    </xf>
    <xf numFmtId="0" fontId="18" fillId="0" borderId="0" xfId="0" applyFont="1" applyAlignment="1" applyProtection="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Fill="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0" fontId="14" fillId="0" borderId="30" xfId="0" applyFont="1" applyFill="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Fill="1" applyBorder="1" applyAlignment="1">
      <alignment horizontal="center"/>
    </xf>
    <xf numFmtId="16" fontId="14" fillId="0" borderId="30" xfId="0" applyNumberFormat="1" applyFont="1" applyFill="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0" fontId="17" fillId="0" borderId="0" xfId="0" applyNumberFormat="1" applyFont="1" applyAlignment="1" applyProtection="1">
      <alignment vertical="top" wrapText="1"/>
    </xf>
    <xf numFmtId="4" fontId="18" fillId="0" borderId="0" xfId="0" applyNumberFormat="1" applyFont="1" applyAlignment="1" applyProtection="1">
      <alignment horizontal="center" vertical="top" wrapText="1"/>
    </xf>
    <xf numFmtId="4" fontId="19" fillId="0" borderId="0" xfId="0" applyNumberFormat="1" applyFont="1" applyAlignment="1" applyProtection="1">
      <alignment vertical="top" wrapText="1"/>
      <protection locked="0"/>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6" borderId="7" xfId="0" applyFill="1" applyBorder="1" applyAlignment="1" applyProtection="1">
      <protection hidden="1"/>
    </xf>
    <xf numFmtId="0" fontId="0" fillId="0" borderId="8" xfId="0" applyFont="1" applyBorder="1" applyAlignment="1" applyProtection="1">
      <protection hidden="1"/>
    </xf>
    <xf numFmtId="4" fontId="0" fillId="0" borderId="8" xfId="0" applyNumberFormat="1" applyBorder="1" applyAlignment="1" applyProtection="1">
      <protection locked="0"/>
    </xf>
    <xf numFmtId="0" fontId="0" fillId="0" borderId="5" xfId="0" applyFont="1" applyBorder="1" applyAlignment="1" applyProtection="1">
      <protection hidden="1"/>
    </xf>
    <xf numFmtId="4" fontId="0" fillId="0" borderId="5" xfId="0" applyNumberFormat="1" applyBorder="1" applyAlignment="1" applyProtection="1">
      <protection locked="0"/>
    </xf>
    <xf numFmtId="4" fontId="0" fillId="0" borderId="5" xfId="0" applyNumberFormat="1" applyBorder="1" applyAlignment="1" applyProtection="1">
      <protection hidden="1"/>
    </xf>
    <xf numFmtId="0" fontId="0" fillId="0" borderId="6" xfId="0" applyFont="1" applyBorder="1" applyAlignment="1" applyProtection="1">
      <protection hidden="1"/>
    </xf>
    <xf numFmtId="4" fontId="0" fillId="0" borderId="6" xfId="0" applyNumberFormat="1" applyBorder="1" applyAlignment="1" applyProtection="1">
      <protection locked="0"/>
    </xf>
    <xf numFmtId="4" fontId="0" fillId="0" borderId="6" xfId="0" applyNumberFormat="1" applyBorder="1" applyAlignment="1" applyProtection="1">
      <protection hidden="1"/>
    </xf>
    <xf numFmtId="0" fontId="1" fillId="6" borderId="9" xfId="0" applyFont="1" applyFill="1" applyBorder="1" applyAlignment="1" applyProtection="1">
      <protection hidden="1"/>
    </xf>
    <xf numFmtId="0" fontId="0" fillId="6" borderId="9" xfId="0" applyFont="1" applyFill="1" applyBorder="1" applyAlignment="1" applyProtection="1">
      <protection hidden="1"/>
    </xf>
    <xf numFmtId="4" fontId="1" fillId="6" borderId="9" xfId="0" applyNumberFormat="1" applyFont="1" applyFill="1" applyBorder="1" applyAlignment="1" applyProtection="1">
      <protection hidden="1"/>
    </xf>
    <xf numFmtId="0" fontId="1" fillId="6" borderId="7" xfId="0" applyFont="1" applyFill="1" applyBorder="1" applyAlignment="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0" fontId="0" fillId="6" borderId="9" xfId="0" applyFill="1" applyBorder="1" applyAlignment="1" applyProtection="1">
      <protection hidden="1"/>
    </xf>
    <xf numFmtId="0" fontId="0" fillId="6" borderId="14" xfId="0" applyFill="1" applyBorder="1" applyAlignment="1" applyProtection="1">
      <protection hidden="1"/>
    </xf>
    <xf numFmtId="4" fontId="5" fillId="2" borderId="8" xfId="1" applyNumberFormat="1" applyFont="1" applyFill="1" applyBorder="1" applyAlignment="1" applyProtection="1">
      <protection hidden="1"/>
    </xf>
    <xf numFmtId="4" fontId="0" fillId="0" borderId="5" xfId="0" applyNumberFormat="1" applyBorder="1" applyAlignment="1" applyProtection="1"/>
    <xf numFmtId="4" fontId="0" fillId="0" borderId="6" xfId="0" applyNumberFormat="1" applyBorder="1" applyAlignment="1" applyProtection="1"/>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ont="1"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0" borderId="30" xfId="0" applyFont="1" applyFill="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4" fontId="0" fillId="0" borderId="8" xfId="0" applyNumberFormat="1" applyBorder="1" applyAlignment="1" applyProtection="1"/>
    <xf numFmtId="168" fontId="12" fillId="15" borderId="36" xfId="0" applyNumberFormat="1" applyFont="1" applyFill="1" applyBorder="1" applyAlignment="1">
      <alignment horizontal="center" vertical="center"/>
    </xf>
    <xf numFmtId="167" fontId="5" fillId="2" borderId="8" xfId="1" applyNumberFormat="1" applyFont="1" applyFill="1" applyBorder="1" applyAlignment="1" applyProtection="1"/>
    <xf numFmtId="0" fontId="12" fillId="7" borderId="21" xfId="1" applyFont="1" applyFill="1" applyBorder="1" applyAlignment="1">
      <alignment horizontal="center"/>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tabSelected="1" zoomScaleNormal="100" zoomScalePageLayoutView="115" workbookViewId="0">
      <pane ySplit="3" topLeftCell="A4" activePane="bottomLeft" state="frozen"/>
      <selection pane="bottomLeft" activeCell="K8" sqref="K8"/>
    </sheetView>
  </sheetViews>
  <sheetFormatPr defaultColWidth="9.1640625" defaultRowHeight="12" x14ac:dyDescent="0.2"/>
  <cols>
    <col min="1" max="1" width="22.1640625" style="44" bestFit="1" customWidth="1"/>
    <col min="2" max="2" width="4.33203125" style="44" bestFit="1" customWidth="1"/>
    <col min="3" max="3" width="11.83203125" style="79" bestFit="1" customWidth="1"/>
    <col min="4" max="4" width="21.1640625" style="76" bestFit="1" customWidth="1"/>
    <col min="5" max="5" width="17.6640625" style="76" bestFit="1" customWidth="1"/>
    <col min="6" max="6" width="6.83203125" style="76" customWidth="1"/>
    <col min="7" max="7" width="10.1640625" style="76" bestFit="1" customWidth="1"/>
    <col min="8" max="8" width="28.1640625" style="79" bestFit="1" customWidth="1"/>
    <col min="9" max="9" width="28" style="79" bestFit="1" customWidth="1"/>
    <col min="10" max="10" width="0.83203125" style="79" customWidth="1"/>
    <col min="11" max="11" width="30.1640625" style="79" customWidth="1"/>
    <col min="12" max="12" width="28.1640625" style="79" bestFit="1" customWidth="1"/>
    <col min="13" max="16384" width="9.1640625" style="44"/>
  </cols>
  <sheetData>
    <row r="1" spans="1:12" ht="13.5" thickTop="1" thickBot="1" x14ac:dyDescent="0.25">
      <c r="A1" s="41" t="s">
        <v>33</v>
      </c>
      <c r="B1" s="41" t="s">
        <v>34</v>
      </c>
      <c r="C1" s="41" t="s">
        <v>35</v>
      </c>
      <c r="D1" s="42" t="s">
        <v>36</v>
      </c>
      <c r="E1" s="41" t="s">
        <v>37</v>
      </c>
      <c r="F1" s="41" t="s">
        <v>38</v>
      </c>
      <c r="G1" s="112" t="s">
        <v>39</v>
      </c>
      <c r="H1" s="41" t="s">
        <v>40</v>
      </c>
      <c r="I1" s="41"/>
      <c r="J1" s="43"/>
      <c r="K1" s="172" t="s">
        <v>41</v>
      </c>
      <c r="L1" s="172"/>
    </row>
    <row r="2" spans="1:12" x14ac:dyDescent="0.2">
      <c r="A2" s="45"/>
      <c r="B2" s="46" t="s">
        <v>42</v>
      </c>
      <c r="C2" s="47" t="s">
        <v>43</v>
      </c>
      <c r="D2" s="48" t="s">
        <v>44</v>
      </c>
      <c r="E2" s="49" t="s">
        <v>45</v>
      </c>
      <c r="F2" s="49" t="s">
        <v>46</v>
      </c>
      <c r="G2" s="113" t="s">
        <v>47</v>
      </c>
      <c r="H2" s="49" t="s">
        <v>47</v>
      </c>
      <c r="I2" s="49" t="s">
        <v>48</v>
      </c>
      <c r="J2" s="50"/>
      <c r="K2" s="46" t="s">
        <v>49</v>
      </c>
      <c r="L2" s="51" t="s">
        <v>50</v>
      </c>
    </row>
    <row r="3" spans="1:12" ht="16.149999999999999" customHeight="1" thickBot="1" x14ac:dyDescent="0.25">
      <c r="A3" s="52"/>
      <c r="B3" s="52"/>
      <c r="C3" s="115"/>
      <c r="D3" s="54" t="s">
        <v>51</v>
      </c>
      <c r="E3" s="53" t="s">
        <v>52</v>
      </c>
      <c r="F3" s="53"/>
      <c r="G3" s="114"/>
      <c r="H3" s="53"/>
      <c r="I3" s="53"/>
      <c r="J3" s="116"/>
      <c r="K3" s="117"/>
      <c r="L3" s="118"/>
    </row>
    <row r="4" spans="1:12" ht="12.75" thickTop="1" x14ac:dyDescent="0.2">
      <c r="A4" s="55"/>
      <c r="B4" s="55"/>
      <c r="C4" s="63"/>
      <c r="D4" s="56"/>
      <c r="E4" s="56"/>
      <c r="F4" s="50"/>
      <c r="G4" s="57"/>
      <c r="H4" s="58"/>
      <c r="I4" s="59"/>
      <c r="J4" s="60"/>
      <c r="K4" s="61"/>
      <c r="L4" s="62"/>
    </row>
    <row r="5" spans="1:12" x14ac:dyDescent="0.2">
      <c r="A5" s="93" t="s">
        <v>91</v>
      </c>
      <c r="B5" s="94">
        <v>13</v>
      </c>
      <c r="C5" s="163" t="s">
        <v>53</v>
      </c>
      <c r="D5" s="159">
        <v>44365</v>
      </c>
      <c r="E5" s="95" t="s">
        <v>109</v>
      </c>
      <c r="F5" s="96">
        <v>2</v>
      </c>
      <c r="G5" s="170">
        <v>44383</v>
      </c>
      <c r="H5" s="119">
        <v>44384</v>
      </c>
      <c r="I5" s="120">
        <v>44392</v>
      </c>
      <c r="J5" s="63"/>
      <c r="K5" s="64">
        <v>44369</v>
      </c>
      <c r="L5" s="65">
        <f t="shared" ref="L5" si="0">H5-1</f>
        <v>44383</v>
      </c>
    </row>
    <row r="6" spans="1:12" ht="12.75" thickBot="1" x14ac:dyDescent="0.25">
      <c r="A6" s="97" t="s">
        <v>103</v>
      </c>
      <c r="B6" s="98">
        <v>14</v>
      </c>
      <c r="C6" s="164" t="s">
        <v>54</v>
      </c>
      <c r="D6" s="160">
        <v>44383</v>
      </c>
      <c r="E6" s="100" t="s">
        <v>110</v>
      </c>
      <c r="F6" s="99">
        <v>2</v>
      </c>
      <c r="G6" s="161">
        <v>44398</v>
      </c>
      <c r="H6" s="121">
        <v>44399</v>
      </c>
      <c r="I6" s="121">
        <v>44407</v>
      </c>
      <c r="J6" s="63"/>
      <c r="K6" s="66">
        <f>L5+1</f>
        <v>44384</v>
      </c>
      <c r="L6" s="65">
        <f t="shared" ref="L6:L9" si="1">H6-1</f>
        <v>44398</v>
      </c>
    </row>
    <row r="7" spans="1:12" ht="12.75" thickTop="1" x14ac:dyDescent="0.2">
      <c r="A7" s="61"/>
      <c r="B7" s="61"/>
      <c r="C7" s="61"/>
      <c r="D7" s="168"/>
      <c r="E7" s="168"/>
      <c r="F7" s="61"/>
      <c r="G7" s="61"/>
      <c r="H7" s="61"/>
      <c r="I7" s="61"/>
      <c r="J7" s="63"/>
      <c r="K7" s="68"/>
      <c r="L7" s="69"/>
    </row>
    <row r="8" spans="1:12" x14ac:dyDescent="0.2">
      <c r="A8" s="101" t="s">
        <v>92</v>
      </c>
      <c r="B8" s="102">
        <f>B6+1</f>
        <v>15</v>
      </c>
      <c r="C8" s="165" t="s">
        <v>55</v>
      </c>
      <c r="D8" s="160">
        <v>44398</v>
      </c>
      <c r="E8" s="100" t="s">
        <v>111</v>
      </c>
      <c r="F8" s="99">
        <v>2</v>
      </c>
      <c r="G8" s="161">
        <v>44412</v>
      </c>
      <c r="H8" s="121">
        <v>44413</v>
      </c>
      <c r="I8" s="121">
        <v>44421</v>
      </c>
      <c r="J8" s="70"/>
      <c r="K8" s="65">
        <f>L6+1</f>
        <v>44399</v>
      </c>
      <c r="L8" s="65">
        <f t="shared" si="1"/>
        <v>44412</v>
      </c>
    </row>
    <row r="9" spans="1:12" ht="12.75" thickBot="1" x14ac:dyDescent="0.25">
      <c r="A9" s="103"/>
      <c r="B9" s="102">
        <f>B8+1</f>
        <v>16</v>
      </c>
      <c r="C9" s="165" t="s">
        <v>56</v>
      </c>
      <c r="D9" s="160">
        <v>44412</v>
      </c>
      <c r="E9" s="100" t="s">
        <v>112</v>
      </c>
      <c r="F9" s="99">
        <v>2</v>
      </c>
      <c r="G9" s="161">
        <v>44428</v>
      </c>
      <c r="H9" s="121">
        <v>44431</v>
      </c>
      <c r="I9" s="121">
        <v>44439</v>
      </c>
      <c r="J9" s="70"/>
      <c r="K9" s="65">
        <f>L8+1</f>
        <v>44413</v>
      </c>
      <c r="L9" s="65">
        <f t="shared" si="1"/>
        <v>44430</v>
      </c>
    </row>
    <row r="10" spans="1:12" ht="12.75" thickTop="1" x14ac:dyDescent="0.2">
      <c r="A10" s="61"/>
      <c r="B10" s="61"/>
      <c r="C10" s="61"/>
      <c r="D10" s="168"/>
      <c r="E10" s="168"/>
      <c r="F10" s="61"/>
      <c r="G10" s="61"/>
      <c r="H10" s="61"/>
      <c r="I10" s="61"/>
      <c r="J10" s="70"/>
      <c r="K10" s="69"/>
      <c r="L10" s="69"/>
    </row>
    <row r="11" spans="1:12" x14ac:dyDescent="0.2">
      <c r="A11" s="101" t="s">
        <v>93</v>
      </c>
      <c r="B11" s="102">
        <f>B9+1</f>
        <v>17</v>
      </c>
      <c r="C11" s="165" t="s">
        <v>57</v>
      </c>
      <c r="D11" s="160">
        <v>44428</v>
      </c>
      <c r="E11" s="104" t="s">
        <v>113</v>
      </c>
      <c r="F11" s="100">
        <v>2</v>
      </c>
      <c r="G11" s="161">
        <v>44442</v>
      </c>
      <c r="H11" s="121">
        <v>44446</v>
      </c>
      <c r="I11" s="121">
        <v>44454</v>
      </c>
      <c r="J11" s="70"/>
      <c r="K11" s="65">
        <f>L9+1</f>
        <v>44431</v>
      </c>
      <c r="L11" s="65">
        <f t="shared" ref="L11:L12" si="2">H11-1</f>
        <v>44445</v>
      </c>
    </row>
    <row r="12" spans="1:12" ht="12.75" thickBot="1" x14ac:dyDescent="0.25">
      <c r="A12" s="97" t="s">
        <v>104</v>
      </c>
      <c r="B12" s="102">
        <f>B11+1</f>
        <v>18</v>
      </c>
      <c r="C12" s="165" t="s">
        <v>58</v>
      </c>
      <c r="D12" s="160">
        <v>44442</v>
      </c>
      <c r="E12" s="105" t="s">
        <v>114</v>
      </c>
      <c r="F12" s="100">
        <v>2</v>
      </c>
      <c r="G12" s="161">
        <v>44460</v>
      </c>
      <c r="H12" s="121">
        <v>44461</v>
      </c>
      <c r="I12" s="121">
        <v>44469</v>
      </c>
      <c r="J12" s="70"/>
      <c r="K12" s="65">
        <f t="shared" ref="K12" si="3">L11+1</f>
        <v>44446</v>
      </c>
      <c r="L12" s="65">
        <f t="shared" si="2"/>
        <v>44460</v>
      </c>
    </row>
    <row r="13" spans="1:12" ht="12.75" thickTop="1" x14ac:dyDescent="0.2">
      <c r="A13" s="61"/>
      <c r="B13" s="61"/>
      <c r="C13" s="61"/>
      <c r="D13" s="168"/>
      <c r="E13" s="168"/>
      <c r="F13" s="61"/>
      <c r="G13" s="61"/>
      <c r="H13" s="61"/>
      <c r="I13" s="61"/>
      <c r="J13" s="70"/>
      <c r="K13" s="69"/>
      <c r="L13" s="69"/>
    </row>
    <row r="14" spans="1:12" x14ac:dyDescent="0.2">
      <c r="A14" s="106" t="s">
        <v>94</v>
      </c>
      <c r="B14" s="102">
        <f>B12+1</f>
        <v>19</v>
      </c>
      <c r="C14" s="166" t="s">
        <v>59</v>
      </c>
      <c r="D14" s="160">
        <v>44461</v>
      </c>
      <c r="E14" s="108" t="s">
        <v>115</v>
      </c>
      <c r="F14" s="108">
        <v>2</v>
      </c>
      <c r="G14" s="161">
        <v>44475</v>
      </c>
      <c r="H14" s="122">
        <v>44476</v>
      </c>
      <c r="I14" s="122">
        <v>44484</v>
      </c>
      <c r="J14" s="70"/>
      <c r="K14" s="65">
        <f>L12+1</f>
        <v>44461</v>
      </c>
      <c r="L14" s="65">
        <f t="shared" ref="L14:L15" si="4">H14-1</f>
        <v>44475</v>
      </c>
    </row>
    <row r="15" spans="1:12" ht="12.75" thickBot="1" x14ac:dyDescent="0.25">
      <c r="A15" s="109"/>
      <c r="B15" s="102">
        <f>B14+1</f>
        <v>20</v>
      </c>
      <c r="C15" s="166" t="s">
        <v>60</v>
      </c>
      <c r="D15" s="160">
        <v>44475</v>
      </c>
      <c r="E15" s="108" t="s">
        <v>116</v>
      </c>
      <c r="F15" s="108">
        <v>2</v>
      </c>
      <c r="G15" s="161">
        <v>44489</v>
      </c>
      <c r="H15" s="122">
        <v>44490</v>
      </c>
      <c r="I15" s="122">
        <v>44225</v>
      </c>
      <c r="J15" s="70"/>
      <c r="K15" s="65">
        <f t="shared" ref="K15" si="5">L14+1</f>
        <v>44476</v>
      </c>
      <c r="L15" s="65">
        <f t="shared" si="4"/>
        <v>44489</v>
      </c>
    </row>
    <row r="16" spans="1:12" ht="12.75" thickTop="1" x14ac:dyDescent="0.2">
      <c r="A16" s="61"/>
      <c r="B16" s="61"/>
      <c r="C16" s="61"/>
      <c r="D16" s="168"/>
      <c r="E16" s="168"/>
      <c r="F16" s="61"/>
      <c r="G16" s="61"/>
      <c r="H16" s="61"/>
      <c r="I16" s="61"/>
      <c r="J16" s="70"/>
      <c r="K16" s="69"/>
      <c r="L16" s="69"/>
    </row>
    <row r="17" spans="1:12" x14ac:dyDescent="0.2">
      <c r="A17" s="106" t="s">
        <v>95</v>
      </c>
      <c r="B17" s="102">
        <f>B15+1</f>
        <v>21</v>
      </c>
      <c r="C17" s="166" t="s">
        <v>61</v>
      </c>
      <c r="D17" s="160">
        <v>44490</v>
      </c>
      <c r="E17" s="108" t="s">
        <v>117</v>
      </c>
      <c r="F17" s="108">
        <v>2</v>
      </c>
      <c r="G17" s="161">
        <v>44504</v>
      </c>
      <c r="H17" s="122">
        <v>44505</v>
      </c>
      <c r="I17" s="122">
        <v>44515</v>
      </c>
      <c r="J17" s="70"/>
      <c r="K17" s="65">
        <f>L15+1</f>
        <v>44490</v>
      </c>
      <c r="L17" s="65">
        <f t="shared" ref="L17:L18" si="6">H17-1</f>
        <v>44504</v>
      </c>
    </row>
    <row r="18" spans="1:12" ht="12.75" thickBot="1" x14ac:dyDescent="0.25">
      <c r="A18" s="110" t="s">
        <v>105</v>
      </c>
      <c r="B18" s="102">
        <f>B17+1</f>
        <v>22</v>
      </c>
      <c r="C18" s="166" t="s">
        <v>62</v>
      </c>
      <c r="D18" s="160">
        <v>44503</v>
      </c>
      <c r="E18" s="108" t="s">
        <v>118</v>
      </c>
      <c r="F18" s="108">
        <v>2</v>
      </c>
      <c r="G18" s="161">
        <v>44517</v>
      </c>
      <c r="H18" s="122">
        <v>44518</v>
      </c>
      <c r="I18" s="122">
        <v>44530</v>
      </c>
      <c r="J18" s="70"/>
      <c r="K18" s="65">
        <f t="shared" ref="K18" si="7">L17+1</f>
        <v>44505</v>
      </c>
      <c r="L18" s="65">
        <f t="shared" si="6"/>
        <v>44517</v>
      </c>
    </row>
    <row r="19" spans="1:12" ht="12.75" thickTop="1" x14ac:dyDescent="0.2">
      <c r="A19" s="61"/>
      <c r="B19" s="61"/>
      <c r="C19" s="61"/>
      <c r="D19" s="168"/>
      <c r="E19" s="168"/>
      <c r="F19" s="61"/>
      <c r="G19" s="61"/>
      <c r="H19" s="61"/>
      <c r="I19" s="61"/>
      <c r="J19" s="70"/>
      <c r="K19" s="69"/>
      <c r="L19" s="69"/>
    </row>
    <row r="20" spans="1:12" x14ac:dyDescent="0.2">
      <c r="A20" s="106" t="s">
        <v>96</v>
      </c>
      <c r="B20" s="102">
        <f>B18+1</f>
        <v>23</v>
      </c>
      <c r="C20" s="166" t="s">
        <v>63</v>
      </c>
      <c r="D20" s="160">
        <v>44517</v>
      </c>
      <c r="E20" s="111" t="s">
        <v>119</v>
      </c>
      <c r="F20" s="108">
        <v>2</v>
      </c>
      <c r="G20" s="161">
        <v>44533</v>
      </c>
      <c r="H20" s="122">
        <v>44536</v>
      </c>
      <c r="I20" s="122">
        <v>44545</v>
      </c>
      <c r="J20" s="70"/>
      <c r="K20" s="65">
        <f>L18+1</f>
        <v>44518</v>
      </c>
      <c r="L20" s="65">
        <f t="shared" ref="L20:L21" si="8">H20-1</f>
        <v>44535</v>
      </c>
    </row>
    <row r="21" spans="1:12" ht="12.75" thickBot="1" x14ac:dyDescent="0.25">
      <c r="A21" s="110" t="s">
        <v>106</v>
      </c>
      <c r="B21" s="102">
        <f>B20+1</f>
        <v>24</v>
      </c>
      <c r="C21" s="166" t="s">
        <v>64</v>
      </c>
      <c r="D21" s="162">
        <v>44523</v>
      </c>
      <c r="E21" s="108" t="s">
        <v>120</v>
      </c>
      <c r="F21" s="108">
        <v>2</v>
      </c>
      <c r="G21" s="161">
        <v>44539</v>
      </c>
      <c r="H21" s="122">
        <v>44540</v>
      </c>
      <c r="I21" s="122">
        <v>44550</v>
      </c>
      <c r="J21" s="70"/>
      <c r="K21" s="65">
        <f t="shared" ref="K21" si="9">L20+1</f>
        <v>44536</v>
      </c>
      <c r="L21" s="65">
        <f t="shared" si="8"/>
        <v>44539</v>
      </c>
    </row>
    <row r="22" spans="1:12" ht="12.75" thickTop="1" x14ac:dyDescent="0.2">
      <c r="A22" s="61"/>
      <c r="B22" s="61"/>
      <c r="C22" s="61"/>
      <c r="D22" s="168" t="s">
        <v>77</v>
      </c>
      <c r="E22" s="168"/>
      <c r="F22" s="61"/>
      <c r="G22" s="61"/>
      <c r="H22" s="61"/>
      <c r="I22" s="61"/>
      <c r="J22" s="70"/>
      <c r="K22" s="69"/>
      <c r="L22" s="69"/>
    </row>
    <row r="23" spans="1:12" x14ac:dyDescent="0.2">
      <c r="A23" s="106" t="s">
        <v>97</v>
      </c>
      <c r="B23" s="107">
        <v>1</v>
      </c>
      <c r="C23" s="166" t="s">
        <v>65</v>
      </c>
      <c r="D23" s="160">
        <v>44551</v>
      </c>
      <c r="E23" s="108" t="s">
        <v>121</v>
      </c>
      <c r="F23" s="108">
        <v>3</v>
      </c>
      <c r="G23" s="161">
        <v>44566</v>
      </c>
      <c r="H23" s="122">
        <v>44567</v>
      </c>
      <c r="I23" s="122">
        <v>44575</v>
      </c>
      <c r="J23" s="70"/>
      <c r="K23" s="65">
        <f>L21+1</f>
        <v>44540</v>
      </c>
      <c r="L23" s="65">
        <f t="shared" ref="L23:L24" si="10">H23-1</f>
        <v>44566</v>
      </c>
    </row>
    <row r="24" spans="1:12" ht="12.75" thickBot="1" x14ac:dyDescent="0.25">
      <c r="A24" s="110" t="s">
        <v>89</v>
      </c>
      <c r="B24" s="107">
        <f>B23+1</f>
        <v>2</v>
      </c>
      <c r="C24" s="166" t="s">
        <v>66</v>
      </c>
      <c r="D24" s="160">
        <v>44566</v>
      </c>
      <c r="E24" s="108" t="s">
        <v>122</v>
      </c>
      <c r="F24" s="108">
        <v>2</v>
      </c>
      <c r="G24" s="161">
        <v>44581</v>
      </c>
      <c r="H24" s="122">
        <v>44582</v>
      </c>
      <c r="I24" s="122">
        <v>44592</v>
      </c>
      <c r="J24" s="70"/>
      <c r="K24" s="65">
        <f t="shared" ref="K24" si="11">L23+1</f>
        <v>44567</v>
      </c>
      <c r="L24" s="65">
        <f t="shared" si="10"/>
        <v>44581</v>
      </c>
    </row>
    <row r="25" spans="1:12" ht="12.75" thickTop="1" x14ac:dyDescent="0.2">
      <c r="A25" s="61"/>
      <c r="B25" s="61"/>
      <c r="C25" s="61"/>
      <c r="D25" s="168"/>
      <c r="E25" s="168"/>
      <c r="F25" s="61"/>
      <c r="G25" s="61"/>
      <c r="H25" s="61"/>
      <c r="I25" s="61" t="s">
        <v>90</v>
      </c>
      <c r="J25" s="70"/>
      <c r="K25" s="69"/>
      <c r="L25" s="69"/>
    </row>
    <row r="26" spans="1:12" x14ac:dyDescent="0.2">
      <c r="A26" s="106" t="s">
        <v>98</v>
      </c>
      <c r="B26" s="102">
        <f>B24+1</f>
        <v>3</v>
      </c>
      <c r="C26" s="166" t="s">
        <v>67</v>
      </c>
      <c r="D26" s="160">
        <v>44581</v>
      </c>
      <c r="E26" s="108" t="s">
        <v>123</v>
      </c>
      <c r="F26" s="108">
        <v>3</v>
      </c>
      <c r="G26" s="161">
        <v>44596</v>
      </c>
      <c r="H26" s="122">
        <v>44599</v>
      </c>
      <c r="I26" s="122">
        <v>44607</v>
      </c>
      <c r="J26" s="70"/>
      <c r="K26" s="65">
        <f>L24+1</f>
        <v>44582</v>
      </c>
      <c r="L26" s="65">
        <f t="shared" ref="L26:L27" si="12">H26-1</f>
        <v>44598</v>
      </c>
    </row>
    <row r="27" spans="1:12" ht="12.75" thickBot="1" x14ac:dyDescent="0.25">
      <c r="A27" s="109"/>
      <c r="B27" s="102">
        <f>B26+1</f>
        <v>4</v>
      </c>
      <c r="C27" s="166" t="s">
        <v>68</v>
      </c>
      <c r="D27" s="160">
        <v>44595</v>
      </c>
      <c r="E27" s="108" t="s">
        <v>124</v>
      </c>
      <c r="F27" s="108">
        <v>2</v>
      </c>
      <c r="G27" s="161">
        <v>44609</v>
      </c>
      <c r="H27" s="122">
        <v>44610</v>
      </c>
      <c r="I27" s="122">
        <v>44620</v>
      </c>
      <c r="J27" s="70"/>
      <c r="K27" s="65">
        <f t="shared" ref="K27" si="13">L26+1</f>
        <v>44599</v>
      </c>
      <c r="L27" s="65">
        <f t="shared" si="12"/>
        <v>44609</v>
      </c>
    </row>
    <row r="28" spans="1:12" ht="12.75" thickTop="1" x14ac:dyDescent="0.2">
      <c r="A28" s="61"/>
      <c r="B28" s="61"/>
      <c r="C28" s="61"/>
      <c r="D28" s="168"/>
      <c r="E28" s="168"/>
      <c r="F28" s="61"/>
      <c r="G28" s="61"/>
      <c r="H28" s="61"/>
      <c r="I28" s="61"/>
      <c r="J28" s="70"/>
      <c r="K28" s="69"/>
      <c r="L28" s="69"/>
    </row>
    <row r="29" spans="1:12" x14ac:dyDescent="0.2">
      <c r="A29" s="101" t="s">
        <v>99</v>
      </c>
      <c r="B29" s="102">
        <f>B27+1</f>
        <v>5</v>
      </c>
      <c r="C29" s="164" t="s">
        <v>69</v>
      </c>
      <c r="D29" s="160">
        <v>44609</v>
      </c>
      <c r="E29" s="100" t="s">
        <v>125</v>
      </c>
      <c r="F29" s="100">
        <v>2</v>
      </c>
      <c r="G29" s="161">
        <v>44624</v>
      </c>
      <c r="H29" s="121">
        <v>44627</v>
      </c>
      <c r="I29" s="121">
        <v>44635</v>
      </c>
      <c r="J29" s="70"/>
      <c r="K29" s="65">
        <f>L27+1</f>
        <v>44610</v>
      </c>
      <c r="L29" s="65">
        <f t="shared" ref="L29:L30" si="14">H29-1</f>
        <v>44626</v>
      </c>
    </row>
    <row r="30" spans="1:12" ht="12.75" thickBot="1" x14ac:dyDescent="0.25">
      <c r="A30" s="97"/>
      <c r="B30" s="102">
        <f>B29+1</f>
        <v>6</v>
      </c>
      <c r="C30" s="164" t="s">
        <v>70</v>
      </c>
      <c r="D30" s="160">
        <v>44627</v>
      </c>
      <c r="E30" s="100" t="s">
        <v>126</v>
      </c>
      <c r="F30" s="100">
        <v>2</v>
      </c>
      <c r="G30" s="161">
        <v>44642</v>
      </c>
      <c r="H30" s="121">
        <v>44643</v>
      </c>
      <c r="I30" s="121">
        <v>44651</v>
      </c>
      <c r="J30" s="70"/>
      <c r="K30" s="65">
        <f t="shared" ref="K30" si="15">L29+1</f>
        <v>44627</v>
      </c>
      <c r="L30" s="65">
        <f t="shared" si="14"/>
        <v>44642</v>
      </c>
    </row>
    <row r="31" spans="1:12" ht="12.75" thickTop="1" x14ac:dyDescent="0.2">
      <c r="A31" s="61"/>
      <c r="B31" s="61"/>
      <c r="C31" s="61"/>
      <c r="D31" s="168"/>
      <c r="E31" s="168"/>
      <c r="F31" s="61"/>
      <c r="G31" s="61"/>
      <c r="H31" s="61"/>
      <c r="I31" s="61"/>
      <c r="J31" s="70"/>
      <c r="K31" s="69"/>
      <c r="L31" s="69"/>
    </row>
    <row r="32" spans="1:12" x14ac:dyDescent="0.2">
      <c r="A32" s="101" t="s">
        <v>100</v>
      </c>
      <c r="B32" s="102">
        <f>B30+1</f>
        <v>7</v>
      </c>
      <c r="C32" s="164" t="s">
        <v>71</v>
      </c>
      <c r="D32" s="160">
        <v>44641</v>
      </c>
      <c r="E32" s="99" t="s">
        <v>127</v>
      </c>
      <c r="F32" s="100">
        <v>2</v>
      </c>
      <c r="G32" s="161">
        <v>44656</v>
      </c>
      <c r="H32" s="121">
        <v>44657</v>
      </c>
      <c r="I32" s="121">
        <v>44665</v>
      </c>
      <c r="J32" s="70"/>
      <c r="K32" s="65">
        <f>L30+1</f>
        <v>44643</v>
      </c>
      <c r="L32" s="65">
        <f t="shared" ref="L32:L33" si="16">H32-1</f>
        <v>44656</v>
      </c>
    </row>
    <row r="33" spans="1:12" ht="12.75" thickBot="1" x14ac:dyDescent="0.25">
      <c r="A33" s="97" t="s">
        <v>107</v>
      </c>
      <c r="B33" s="102">
        <f>B32+1</f>
        <v>8</v>
      </c>
      <c r="C33" s="164" t="s">
        <v>72</v>
      </c>
      <c r="D33" s="160">
        <v>44656</v>
      </c>
      <c r="E33" s="99" t="s">
        <v>128</v>
      </c>
      <c r="F33" s="100">
        <v>2</v>
      </c>
      <c r="G33" s="161">
        <v>44671</v>
      </c>
      <c r="H33" s="121">
        <v>44672</v>
      </c>
      <c r="I33" s="121">
        <v>44680</v>
      </c>
      <c r="J33" s="70"/>
      <c r="K33" s="65">
        <f t="shared" ref="K33" si="17">L32+1</f>
        <v>44657</v>
      </c>
      <c r="L33" s="65">
        <f t="shared" si="16"/>
        <v>44671</v>
      </c>
    </row>
    <row r="34" spans="1:12" ht="12.75" thickTop="1" x14ac:dyDescent="0.2">
      <c r="A34" s="61"/>
      <c r="B34" s="61"/>
      <c r="C34" s="61"/>
      <c r="D34" s="168"/>
      <c r="E34" s="168"/>
      <c r="F34" s="61"/>
      <c r="G34" s="61"/>
      <c r="H34" s="61"/>
      <c r="I34" s="61"/>
      <c r="J34" s="70"/>
      <c r="K34" s="69"/>
      <c r="L34" s="69"/>
    </row>
    <row r="35" spans="1:12" x14ac:dyDescent="0.2">
      <c r="A35" s="101" t="s">
        <v>101</v>
      </c>
      <c r="B35" s="102">
        <f>B33+1</f>
        <v>9</v>
      </c>
      <c r="C35" s="165" t="s">
        <v>73</v>
      </c>
      <c r="D35" s="160">
        <v>44670</v>
      </c>
      <c r="E35" s="100" t="s">
        <v>129</v>
      </c>
      <c r="F35" s="100">
        <v>2</v>
      </c>
      <c r="G35" s="161">
        <v>44685</v>
      </c>
      <c r="H35" s="121">
        <v>44686</v>
      </c>
      <c r="I35" s="121">
        <v>44694</v>
      </c>
      <c r="J35" s="70"/>
      <c r="K35" s="65">
        <f>L33+1</f>
        <v>44672</v>
      </c>
      <c r="L35" s="65">
        <f t="shared" ref="L35:L36" si="18">H35-1</f>
        <v>44685</v>
      </c>
    </row>
    <row r="36" spans="1:12" ht="12.75" thickBot="1" x14ac:dyDescent="0.25">
      <c r="A36" s="97" t="s">
        <v>108</v>
      </c>
      <c r="B36" s="102">
        <f>B35+1</f>
        <v>10</v>
      </c>
      <c r="C36" s="165" t="s">
        <v>74</v>
      </c>
      <c r="D36" s="160">
        <v>44685</v>
      </c>
      <c r="E36" s="100" t="s">
        <v>130</v>
      </c>
      <c r="F36" s="100">
        <v>3</v>
      </c>
      <c r="G36" s="161">
        <v>44700</v>
      </c>
      <c r="H36" s="121">
        <v>44701</v>
      </c>
      <c r="I36" s="121">
        <v>44712</v>
      </c>
      <c r="J36" s="70"/>
      <c r="K36" s="65">
        <f t="shared" ref="K36" si="19">L35+1</f>
        <v>44686</v>
      </c>
      <c r="L36" s="65">
        <f t="shared" si="18"/>
        <v>44700</v>
      </c>
    </row>
    <row r="37" spans="1:12" ht="12.75" thickTop="1" x14ac:dyDescent="0.2">
      <c r="A37" s="61"/>
      <c r="B37" s="61"/>
      <c r="C37" s="61"/>
      <c r="D37" s="168" t="s">
        <v>77</v>
      </c>
      <c r="E37" s="168"/>
      <c r="F37" s="61"/>
      <c r="G37" s="61"/>
      <c r="H37" s="61"/>
      <c r="I37" s="61"/>
      <c r="J37" s="70"/>
      <c r="K37" s="69"/>
      <c r="L37" s="69"/>
    </row>
    <row r="38" spans="1:12" x14ac:dyDescent="0.2">
      <c r="A38" s="101" t="s">
        <v>102</v>
      </c>
      <c r="B38" s="102">
        <f>B36+1</f>
        <v>11</v>
      </c>
      <c r="C38" s="165" t="s">
        <v>75</v>
      </c>
      <c r="D38" s="160">
        <v>44697</v>
      </c>
      <c r="E38" s="100" t="s">
        <v>131</v>
      </c>
      <c r="F38" s="100">
        <v>2</v>
      </c>
      <c r="G38" s="161">
        <v>44718</v>
      </c>
      <c r="H38" s="121">
        <v>44719</v>
      </c>
      <c r="I38" s="121">
        <v>44727</v>
      </c>
      <c r="J38" s="70"/>
      <c r="K38" s="65">
        <f>L36+1</f>
        <v>44701</v>
      </c>
      <c r="L38" s="65">
        <f t="shared" ref="L38:L39" si="20">H38-1</f>
        <v>44718</v>
      </c>
    </row>
    <row r="39" spans="1:12" x14ac:dyDescent="0.2">
      <c r="A39" s="103"/>
      <c r="B39" s="102">
        <f>B38+1</f>
        <v>12</v>
      </c>
      <c r="C39" s="165" t="s">
        <v>76</v>
      </c>
      <c r="D39" s="160">
        <v>44718</v>
      </c>
      <c r="E39" s="100" t="s">
        <v>132</v>
      </c>
      <c r="F39" s="100">
        <v>3</v>
      </c>
      <c r="G39" s="161">
        <v>44733</v>
      </c>
      <c r="H39" s="121">
        <v>44734</v>
      </c>
      <c r="I39" s="121">
        <v>44742</v>
      </c>
      <c r="J39" s="75"/>
      <c r="K39" s="65">
        <f t="shared" ref="K39" si="21">L38+1</f>
        <v>44719</v>
      </c>
      <c r="L39" s="65">
        <f t="shared" si="20"/>
        <v>44733</v>
      </c>
    </row>
    <row r="40" spans="1:12" x14ac:dyDescent="0.2">
      <c r="A40" s="67"/>
      <c r="B40" s="71"/>
      <c r="C40" s="167"/>
      <c r="D40" s="73"/>
      <c r="E40" s="72"/>
      <c r="F40" s="72"/>
      <c r="G40" s="73"/>
      <c r="H40" s="74"/>
      <c r="I40" s="68"/>
      <c r="J40" s="70"/>
      <c r="K40" s="69"/>
      <c r="L40" s="69"/>
    </row>
    <row r="41" spans="1:12" x14ac:dyDescent="0.2">
      <c r="D41" s="77"/>
      <c r="E41" s="77"/>
      <c r="F41" s="77"/>
      <c r="G41" s="77"/>
      <c r="H41" s="78"/>
      <c r="I41" s="78"/>
    </row>
    <row r="42" spans="1:12" x14ac:dyDescent="0.2">
      <c r="A42" s="44" t="s">
        <v>77</v>
      </c>
      <c r="D42" s="77"/>
      <c r="E42" s="77"/>
      <c r="F42" s="77"/>
      <c r="G42" s="77"/>
      <c r="H42" s="78"/>
      <c r="I42" s="78"/>
    </row>
    <row r="43" spans="1:12" x14ac:dyDescent="0.2">
      <c r="D43" s="77"/>
      <c r="E43" s="77"/>
      <c r="F43" s="77"/>
      <c r="G43" s="77"/>
      <c r="H43" s="78"/>
      <c r="I43" s="78"/>
    </row>
  </sheetData>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zoomScale="98" zoomScaleNormal="98" workbookViewId="0">
      <pane ySplit="13" topLeftCell="A20"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Schedule'!$K$15</f>
        <v>44476</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Schedule'!$L$15</f>
        <v>44489</v>
      </c>
      <c r="H9" s="190"/>
      <c r="I9" s="190"/>
      <c r="J9" s="38"/>
    </row>
    <row r="10" spans="1:12" ht="18" customHeight="1" thickBot="1" x14ac:dyDescent="0.25">
      <c r="A10" s="33" t="s">
        <v>7</v>
      </c>
      <c r="B10" s="196">
        <f>'June 22, 2021 - July 6, 2021'!$B$10</f>
        <v>0</v>
      </c>
      <c r="C10" s="196"/>
      <c r="D10" s="196"/>
      <c r="E10" s="4"/>
      <c r="F10" s="33" t="s">
        <v>8</v>
      </c>
      <c r="G10" s="191">
        <f>'Payroll Schedule'!$B$15</f>
        <v>20</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'Sept 22, 2021 - Oct 6, 2021'!$C$37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44476</v>
      </c>
      <c r="B18" s="134" t="s">
        <v>17</v>
      </c>
      <c r="C18" s="135"/>
      <c r="D18" s="136"/>
      <c r="E18" s="131"/>
      <c r="F18" s="26" t="b">
        <f t="shared" si="1"/>
        <v>0</v>
      </c>
      <c r="G18" s="134" t="s">
        <v>17</v>
      </c>
      <c r="H18" s="136"/>
      <c r="I18" s="136"/>
      <c r="K18" s="5">
        <f t="shared" si="2"/>
        <v>44476</v>
      </c>
      <c r="L18" s="3" t="s">
        <v>17</v>
      </c>
    </row>
    <row r="19" spans="1:12" ht="18" customHeight="1" x14ac:dyDescent="0.2">
      <c r="A19" s="26">
        <f t="shared" si="0"/>
        <v>44477</v>
      </c>
      <c r="B19" s="134" t="s">
        <v>18</v>
      </c>
      <c r="C19" s="135"/>
      <c r="D19" s="136"/>
      <c r="E19" s="131"/>
      <c r="F19" s="26" t="b">
        <f t="shared" si="1"/>
        <v>0</v>
      </c>
      <c r="G19" s="134" t="s">
        <v>18</v>
      </c>
      <c r="H19" s="136"/>
      <c r="I19" s="136"/>
      <c r="K19" s="5">
        <f t="shared" si="2"/>
        <v>44477</v>
      </c>
      <c r="L19" s="3" t="s">
        <v>18</v>
      </c>
    </row>
    <row r="20" spans="1:12" ht="18" customHeight="1" thickBot="1" x14ac:dyDescent="0.25">
      <c r="A20" s="27">
        <f t="shared" si="0"/>
        <v>44478</v>
      </c>
      <c r="B20" s="137" t="s">
        <v>19</v>
      </c>
      <c r="C20" s="138"/>
      <c r="D20" s="139"/>
      <c r="E20" s="131"/>
      <c r="F20" s="27" t="b">
        <f t="shared" si="1"/>
        <v>0</v>
      </c>
      <c r="G20" s="137" t="s">
        <v>19</v>
      </c>
      <c r="H20" s="139"/>
      <c r="I20" s="139"/>
      <c r="K20" s="5">
        <f t="shared" si="2"/>
        <v>44478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44479</v>
      </c>
      <c r="B22" s="144" t="s">
        <v>13</v>
      </c>
      <c r="C22" s="133"/>
      <c r="D22" s="130"/>
      <c r="E22" s="131"/>
      <c r="F22" s="128" t="b">
        <f t="shared" ref="F22:F28" si="4">K46</f>
        <v>0</v>
      </c>
      <c r="G22" s="144" t="s">
        <v>13</v>
      </c>
      <c r="H22" s="130"/>
      <c r="I22" s="130"/>
      <c r="K22" s="5">
        <f>IF(K20=0,"",IF(K20&lt;$G$9,K20+1,IF(K20=$G$9,"")))</f>
        <v>44479</v>
      </c>
      <c r="L22" s="3" t="s">
        <v>13</v>
      </c>
    </row>
    <row r="23" spans="1:12" ht="18" customHeight="1" x14ac:dyDescent="0.2">
      <c r="A23" s="26">
        <f t="shared" si="3"/>
        <v>44480</v>
      </c>
      <c r="B23" s="145" t="s">
        <v>14</v>
      </c>
      <c r="C23" s="135"/>
      <c r="D23" s="136"/>
      <c r="E23" s="131"/>
      <c r="F23" s="26" t="b">
        <f t="shared" si="4"/>
        <v>0</v>
      </c>
      <c r="G23" s="145" t="s">
        <v>14</v>
      </c>
      <c r="H23" s="136"/>
      <c r="I23" s="136"/>
      <c r="K23" s="5">
        <f>IF(K22=0,"",IF(K22&lt;$G$9,K22+1,IF(K22=$G$9,"")))</f>
        <v>44480</v>
      </c>
      <c r="L23" s="3" t="s">
        <v>14</v>
      </c>
    </row>
    <row r="24" spans="1:12" ht="18" customHeight="1" x14ac:dyDescent="0.2">
      <c r="A24" s="26">
        <f t="shared" si="3"/>
        <v>44481</v>
      </c>
      <c r="B24" s="145" t="s">
        <v>15</v>
      </c>
      <c r="C24" s="135"/>
      <c r="D24" s="136"/>
      <c r="E24" s="131"/>
      <c r="F24" s="26" t="b">
        <f t="shared" si="4"/>
        <v>0</v>
      </c>
      <c r="G24" s="145" t="s">
        <v>15</v>
      </c>
      <c r="H24" s="136"/>
      <c r="I24" s="136"/>
      <c r="K24" s="5">
        <f t="shared" ref="K24:K28" si="5">IF(K23=0,"",IF(K23&lt;$G$9,K23+1,IF(K23=$G$9,"")))</f>
        <v>44481</v>
      </c>
      <c r="L24" s="3" t="s">
        <v>15</v>
      </c>
    </row>
    <row r="25" spans="1:12" ht="18" customHeight="1" x14ac:dyDescent="0.2">
      <c r="A25" s="26">
        <f t="shared" si="3"/>
        <v>44482</v>
      </c>
      <c r="B25" s="145" t="s">
        <v>16</v>
      </c>
      <c r="C25" s="135"/>
      <c r="D25" s="136"/>
      <c r="E25" s="131"/>
      <c r="F25" s="26" t="b">
        <f t="shared" si="4"/>
        <v>0</v>
      </c>
      <c r="G25" s="145" t="s">
        <v>16</v>
      </c>
      <c r="H25" s="136"/>
      <c r="I25" s="136"/>
      <c r="K25" s="5">
        <f t="shared" si="5"/>
        <v>44482</v>
      </c>
      <c r="L25" s="3" t="s">
        <v>16</v>
      </c>
    </row>
    <row r="26" spans="1:12" ht="18" customHeight="1" x14ac:dyDescent="0.2">
      <c r="A26" s="26">
        <f t="shared" si="3"/>
        <v>44483</v>
      </c>
      <c r="B26" s="145" t="s">
        <v>17</v>
      </c>
      <c r="C26" s="135"/>
      <c r="D26" s="136"/>
      <c r="E26" s="131"/>
      <c r="F26" s="26" t="b">
        <f t="shared" si="4"/>
        <v>0</v>
      </c>
      <c r="G26" s="145" t="s">
        <v>17</v>
      </c>
      <c r="H26" s="136"/>
      <c r="I26" s="136"/>
      <c r="K26" s="5">
        <f t="shared" si="5"/>
        <v>44483</v>
      </c>
      <c r="L26" s="3" t="s">
        <v>17</v>
      </c>
    </row>
    <row r="27" spans="1:12" ht="18" customHeight="1" x14ac:dyDescent="0.2">
      <c r="A27" s="26">
        <f t="shared" si="3"/>
        <v>44484</v>
      </c>
      <c r="B27" s="145" t="s">
        <v>18</v>
      </c>
      <c r="C27" s="135"/>
      <c r="D27" s="136"/>
      <c r="E27" s="131"/>
      <c r="F27" s="26" t="b">
        <f t="shared" si="4"/>
        <v>0</v>
      </c>
      <c r="G27" s="145" t="s">
        <v>18</v>
      </c>
      <c r="H27" s="136"/>
      <c r="I27" s="136"/>
      <c r="K27" s="5">
        <f t="shared" si="5"/>
        <v>44484</v>
      </c>
      <c r="L27" s="3" t="s">
        <v>18</v>
      </c>
    </row>
    <row r="28" spans="1:12" ht="18" customHeight="1" thickBot="1" x14ac:dyDescent="0.25">
      <c r="A28" s="27">
        <f t="shared" si="3"/>
        <v>44485</v>
      </c>
      <c r="B28" s="146" t="s">
        <v>19</v>
      </c>
      <c r="C28" s="138"/>
      <c r="D28" s="139"/>
      <c r="E28" s="131"/>
      <c r="F28" s="27" t="b">
        <f t="shared" si="4"/>
        <v>0</v>
      </c>
      <c r="G28" s="146" t="s">
        <v>19</v>
      </c>
      <c r="H28" s="139"/>
      <c r="I28" s="139"/>
      <c r="K28" s="5">
        <f t="shared" si="5"/>
        <v>44485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44486</v>
      </c>
      <c r="B30" s="144" t="s">
        <v>13</v>
      </c>
      <c r="C30" s="133"/>
      <c r="D30" s="130"/>
      <c r="E30" s="30"/>
      <c r="F30" s="15" t="s">
        <v>29</v>
      </c>
      <c r="G30" s="29"/>
      <c r="H30" s="31">
        <f>(C21+C29+C37+H21+H29)-C13</f>
        <v>0</v>
      </c>
      <c r="I30" s="31">
        <f>D21+D29+D37+I21+I29</f>
        <v>0</v>
      </c>
      <c r="K30" s="5">
        <f>IF(K28=0,"",IF(K28&lt;$G$9,K28+1,IF(K28=$G$9,"")))</f>
        <v>44486</v>
      </c>
      <c r="L30" s="3" t="s">
        <v>13</v>
      </c>
    </row>
    <row r="31" spans="1:12" ht="18" customHeight="1" thickTop="1" x14ac:dyDescent="0.2">
      <c r="A31" s="26">
        <f t="shared" si="6"/>
        <v>44487</v>
      </c>
      <c r="B31" s="145" t="s">
        <v>14</v>
      </c>
      <c r="C31" s="135"/>
      <c r="D31" s="136"/>
      <c r="E31" s="30"/>
      <c r="F31" s="197" t="s">
        <v>32</v>
      </c>
      <c r="G31" s="198"/>
      <c r="H31" s="198"/>
      <c r="I31" s="199"/>
      <c r="K31" s="5">
        <f>IF(K30=0,"",IF(K30&lt;$G$9,K30+1,IF(K30=$G$9,"")))</f>
        <v>44487</v>
      </c>
      <c r="L31" s="3" t="s">
        <v>14</v>
      </c>
    </row>
    <row r="32" spans="1:12" ht="18" customHeight="1" x14ac:dyDescent="0.2">
      <c r="A32" s="26">
        <f t="shared" si="6"/>
        <v>44488</v>
      </c>
      <c r="B32" s="145" t="s">
        <v>15</v>
      </c>
      <c r="C32" s="135"/>
      <c r="D32" s="136"/>
      <c r="E32" s="30"/>
      <c r="F32" s="200"/>
      <c r="G32" s="201"/>
      <c r="H32" s="201"/>
      <c r="I32" s="202"/>
      <c r="K32" s="5">
        <f t="shared" ref="K32:K36" si="7">IF(K31=0,"",IF(K31&lt;$G$9,K31+1,IF(K31=$G$9,"")))</f>
        <v>44488</v>
      </c>
      <c r="L32" s="3" t="s">
        <v>15</v>
      </c>
    </row>
    <row r="33" spans="1:12" ht="18" customHeight="1" x14ac:dyDescent="0.2">
      <c r="A33" s="26">
        <f t="shared" si="6"/>
        <v>44489</v>
      </c>
      <c r="B33" s="145" t="s">
        <v>16</v>
      </c>
      <c r="C33" s="135"/>
      <c r="D33" s="136"/>
      <c r="E33" s="30"/>
      <c r="F33" s="200"/>
      <c r="G33" s="201"/>
      <c r="H33" s="201"/>
      <c r="I33" s="202"/>
      <c r="K33" s="5">
        <f t="shared" si="7"/>
        <v>44489</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zoomScale="98" zoomScaleNormal="98" workbookViewId="0">
      <pane ySplit="13" topLeftCell="A20"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Schedule'!$K$17</f>
        <v>44490</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Schedule'!$L$17</f>
        <v>44504</v>
      </c>
      <c r="H9" s="190"/>
      <c r="I9" s="190"/>
      <c r="J9" s="38"/>
    </row>
    <row r="10" spans="1:12" ht="18" customHeight="1" thickBot="1" x14ac:dyDescent="0.25">
      <c r="A10" s="33" t="s">
        <v>7</v>
      </c>
      <c r="B10" s="196">
        <f>'June 22, 2021 - July 6, 2021'!$B$10</f>
        <v>0</v>
      </c>
      <c r="C10" s="196"/>
      <c r="D10" s="196"/>
      <c r="E10" s="4"/>
      <c r="F10" s="33" t="s">
        <v>8</v>
      </c>
      <c r="G10" s="191">
        <f>'Payroll Schedule'!$B$17</f>
        <v>21</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'Oct 7, 2021 - Oct 20, 2021'!$C$37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44490</v>
      </c>
      <c r="B18" s="134" t="s">
        <v>17</v>
      </c>
      <c r="C18" s="135"/>
      <c r="D18" s="136"/>
      <c r="E18" s="131"/>
      <c r="F18" s="26" t="b">
        <f t="shared" si="1"/>
        <v>0</v>
      </c>
      <c r="G18" s="134" t="s">
        <v>17</v>
      </c>
      <c r="H18" s="136"/>
      <c r="I18" s="136"/>
      <c r="K18" s="5">
        <f t="shared" si="2"/>
        <v>44490</v>
      </c>
      <c r="L18" s="3" t="s">
        <v>17</v>
      </c>
    </row>
    <row r="19" spans="1:12" ht="18" customHeight="1" x14ac:dyDescent="0.2">
      <c r="A19" s="26">
        <f t="shared" si="0"/>
        <v>44491</v>
      </c>
      <c r="B19" s="134" t="s">
        <v>18</v>
      </c>
      <c r="C19" s="135"/>
      <c r="D19" s="136"/>
      <c r="E19" s="131"/>
      <c r="F19" s="26" t="b">
        <f t="shared" si="1"/>
        <v>0</v>
      </c>
      <c r="G19" s="134" t="s">
        <v>18</v>
      </c>
      <c r="H19" s="136"/>
      <c r="I19" s="136"/>
      <c r="K19" s="5">
        <f t="shared" si="2"/>
        <v>44491</v>
      </c>
      <c r="L19" s="3" t="s">
        <v>18</v>
      </c>
    </row>
    <row r="20" spans="1:12" ht="18" customHeight="1" thickBot="1" x14ac:dyDescent="0.25">
      <c r="A20" s="27">
        <f t="shared" si="0"/>
        <v>44492</v>
      </c>
      <c r="B20" s="137" t="s">
        <v>19</v>
      </c>
      <c r="C20" s="138"/>
      <c r="D20" s="139"/>
      <c r="E20" s="131"/>
      <c r="F20" s="27" t="b">
        <f t="shared" si="1"/>
        <v>0</v>
      </c>
      <c r="G20" s="137" t="s">
        <v>19</v>
      </c>
      <c r="H20" s="139"/>
      <c r="I20" s="139"/>
      <c r="K20" s="5">
        <f t="shared" si="2"/>
        <v>44492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44493</v>
      </c>
      <c r="B22" s="144" t="s">
        <v>13</v>
      </c>
      <c r="C22" s="133"/>
      <c r="D22" s="130"/>
      <c r="E22" s="131"/>
      <c r="F22" s="128" t="b">
        <f t="shared" ref="F22:F28" si="4">K46</f>
        <v>0</v>
      </c>
      <c r="G22" s="144" t="s">
        <v>13</v>
      </c>
      <c r="H22" s="130"/>
      <c r="I22" s="130"/>
      <c r="K22" s="5">
        <f>IF(K20=0,"",IF(K20&lt;$G$9,K20+1,IF(K20=$G$9,"")))</f>
        <v>44493</v>
      </c>
      <c r="L22" s="3" t="s">
        <v>13</v>
      </c>
    </row>
    <row r="23" spans="1:12" ht="18" customHeight="1" x14ac:dyDescent="0.2">
      <c r="A23" s="26">
        <f t="shared" si="3"/>
        <v>44494</v>
      </c>
      <c r="B23" s="145" t="s">
        <v>14</v>
      </c>
      <c r="C23" s="135"/>
      <c r="D23" s="136"/>
      <c r="E23" s="131"/>
      <c r="F23" s="26" t="b">
        <f t="shared" si="4"/>
        <v>0</v>
      </c>
      <c r="G23" s="145" t="s">
        <v>14</v>
      </c>
      <c r="H23" s="136"/>
      <c r="I23" s="136"/>
      <c r="K23" s="5">
        <f>IF(K22=0,"",IF(K22&lt;$G$9,K22+1,IF(K22=$G$9,"")))</f>
        <v>44494</v>
      </c>
      <c r="L23" s="3" t="s">
        <v>14</v>
      </c>
    </row>
    <row r="24" spans="1:12" ht="18" customHeight="1" x14ac:dyDescent="0.2">
      <c r="A24" s="26">
        <f t="shared" si="3"/>
        <v>44495</v>
      </c>
      <c r="B24" s="145" t="s">
        <v>15</v>
      </c>
      <c r="C24" s="135"/>
      <c r="D24" s="136"/>
      <c r="E24" s="131"/>
      <c r="F24" s="26" t="b">
        <f t="shared" si="4"/>
        <v>0</v>
      </c>
      <c r="G24" s="145" t="s">
        <v>15</v>
      </c>
      <c r="H24" s="136"/>
      <c r="I24" s="136"/>
      <c r="K24" s="5">
        <f t="shared" ref="K24:K28" si="5">IF(K23=0,"",IF(K23&lt;$G$9,K23+1,IF(K23=$G$9,"")))</f>
        <v>44495</v>
      </c>
      <c r="L24" s="3" t="s">
        <v>15</v>
      </c>
    </row>
    <row r="25" spans="1:12" ht="18" customHeight="1" x14ac:dyDescent="0.2">
      <c r="A25" s="26">
        <f t="shared" si="3"/>
        <v>44496</v>
      </c>
      <c r="B25" s="145" t="s">
        <v>16</v>
      </c>
      <c r="C25" s="135"/>
      <c r="D25" s="136"/>
      <c r="E25" s="131"/>
      <c r="F25" s="26" t="b">
        <f t="shared" si="4"/>
        <v>0</v>
      </c>
      <c r="G25" s="145" t="s">
        <v>16</v>
      </c>
      <c r="H25" s="136"/>
      <c r="I25" s="136"/>
      <c r="K25" s="5">
        <f t="shared" si="5"/>
        <v>44496</v>
      </c>
      <c r="L25" s="3" t="s">
        <v>16</v>
      </c>
    </row>
    <row r="26" spans="1:12" ht="18" customHeight="1" x14ac:dyDescent="0.2">
      <c r="A26" s="26">
        <f t="shared" si="3"/>
        <v>44497</v>
      </c>
      <c r="B26" s="145" t="s">
        <v>17</v>
      </c>
      <c r="C26" s="135"/>
      <c r="D26" s="136"/>
      <c r="E26" s="131"/>
      <c r="F26" s="26" t="b">
        <f t="shared" si="4"/>
        <v>0</v>
      </c>
      <c r="G26" s="145" t="s">
        <v>17</v>
      </c>
      <c r="H26" s="136"/>
      <c r="I26" s="136"/>
      <c r="K26" s="5">
        <f t="shared" si="5"/>
        <v>44497</v>
      </c>
      <c r="L26" s="3" t="s">
        <v>17</v>
      </c>
    </row>
    <row r="27" spans="1:12" ht="18" customHeight="1" x14ac:dyDescent="0.2">
      <c r="A27" s="26">
        <f t="shared" si="3"/>
        <v>44498</v>
      </c>
      <c r="B27" s="145" t="s">
        <v>18</v>
      </c>
      <c r="C27" s="135"/>
      <c r="D27" s="136"/>
      <c r="E27" s="131"/>
      <c r="F27" s="26" t="b">
        <f t="shared" si="4"/>
        <v>0</v>
      </c>
      <c r="G27" s="145" t="s">
        <v>18</v>
      </c>
      <c r="H27" s="136"/>
      <c r="I27" s="136"/>
      <c r="K27" s="5">
        <f t="shared" si="5"/>
        <v>44498</v>
      </c>
      <c r="L27" s="3" t="s">
        <v>18</v>
      </c>
    </row>
    <row r="28" spans="1:12" ht="18" customHeight="1" thickBot="1" x14ac:dyDescent="0.25">
      <c r="A28" s="27">
        <f t="shared" si="3"/>
        <v>44499</v>
      </c>
      <c r="B28" s="146" t="s">
        <v>19</v>
      </c>
      <c r="C28" s="138"/>
      <c r="D28" s="139"/>
      <c r="E28" s="131"/>
      <c r="F28" s="27" t="b">
        <f t="shared" si="4"/>
        <v>0</v>
      </c>
      <c r="G28" s="146" t="s">
        <v>19</v>
      </c>
      <c r="H28" s="139"/>
      <c r="I28" s="139"/>
      <c r="K28" s="5">
        <f t="shared" si="5"/>
        <v>44499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44500</v>
      </c>
      <c r="B30" s="144" t="s">
        <v>13</v>
      </c>
      <c r="C30" s="133"/>
      <c r="D30" s="130"/>
      <c r="E30" s="30"/>
      <c r="F30" s="15" t="s">
        <v>29</v>
      </c>
      <c r="G30" s="29"/>
      <c r="H30" s="31">
        <f>(C21+C29+C37+H21+H29)-C13</f>
        <v>0</v>
      </c>
      <c r="I30" s="31">
        <f>D21+D29+D37+I21+I29</f>
        <v>0</v>
      </c>
      <c r="K30" s="5">
        <f>IF(K28=0,"",IF(K28&lt;$G$9,K28+1,IF(K28=$G$9,"")))</f>
        <v>44500</v>
      </c>
      <c r="L30" s="3" t="s">
        <v>13</v>
      </c>
    </row>
    <row r="31" spans="1:12" ht="18" customHeight="1" thickTop="1" x14ac:dyDescent="0.2">
      <c r="A31" s="26">
        <f t="shared" si="6"/>
        <v>44501</v>
      </c>
      <c r="B31" s="145" t="s">
        <v>14</v>
      </c>
      <c r="C31" s="135"/>
      <c r="D31" s="136"/>
      <c r="E31" s="30"/>
      <c r="F31" s="197" t="s">
        <v>32</v>
      </c>
      <c r="G31" s="198"/>
      <c r="H31" s="198"/>
      <c r="I31" s="199"/>
      <c r="K31" s="5">
        <f>IF(K30=0,"",IF(K30&lt;$G$9,K30+1,IF(K30=$G$9,"")))</f>
        <v>44501</v>
      </c>
      <c r="L31" s="3" t="s">
        <v>14</v>
      </c>
    </row>
    <row r="32" spans="1:12" ht="18" customHeight="1" x14ac:dyDescent="0.2">
      <c r="A32" s="26">
        <f t="shared" si="6"/>
        <v>44502</v>
      </c>
      <c r="B32" s="145" t="s">
        <v>15</v>
      </c>
      <c r="C32" s="135"/>
      <c r="D32" s="136"/>
      <c r="E32" s="30"/>
      <c r="F32" s="200"/>
      <c r="G32" s="201"/>
      <c r="H32" s="201"/>
      <c r="I32" s="202"/>
      <c r="K32" s="5">
        <f t="shared" ref="K32:K36" si="7">IF(K31=0,"",IF(K31&lt;$G$9,K31+1,IF(K31=$G$9,"")))</f>
        <v>44502</v>
      </c>
      <c r="L32" s="3" t="s">
        <v>15</v>
      </c>
    </row>
    <row r="33" spans="1:12" ht="18" customHeight="1" x14ac:dyDescent="0.2">
      <c r="A33" s="26">
        <f t="shared" si="6"/>
        <v>44503</v>
      </c>
      <c r="B33" s="145" t="s">
        <v>16</v>
      </c>
      <c r="C33" s="135"/>
      <c r="D33" s="136"/>
      <c r="E33" s="30"/>
      <c r="F33" s="200"/>
      <c r="G33" s="201"/>
      <c r="H33" s="201"/>
      <c r="I33" s="202"/>
      <c r="K33" s="5">
        <f t="shared" si="7"/>
        <v>44503</v>
      </c>
      <c r="L33" s="3" t="s">
        <v>16</v>
      </c>
    </row>
    <row r="34" spans="1:12" ht="18" customHeight="1" x14ac:dyDescent="0.2">
      <c r="A34" s="26">
        <f t="shared" si="6"/>
        <v>44504</v>
      </c>
      <c r="B34" s="145" t="s">
        <v>17</v>
      </c>
      <c r="C34" s="135"/>
      <c r="D34" s="136"/>
      <c r="E34" s="30"/>
      <c r="F34" s="200"/>
      <c r="G34" s="201"/>
      <c r="H34" s="201"/>
      <c r="I34" s="202"/>
      <c r="K34" s="5">
        <f t="shared" si="7"/>
        <v>44504</v>
      </c>
      <c r="L34" s="3" t="s">
        <v>17</v>
      </c>
    </row>
    <row r="35" spans="1:12" ht="18" customHeight="1" x14ac:dyDescent="0.2">
      <c r="A35" s="26" t="str">
        <f t="shared" si="6"/>
        <v/>
      </c>
      <c r="B35" s="145" t="s">
        <v>18</v>
      </c>
      <c r="C35" s="136"/>
      <c r="D35" s="136"/>
      <c r="E35" s="30"/>
      <c r="F35" s="200"/>
      <c r="G35" s="201"/>
      <c r="H35" s="201"/>
      <c r="I35" s="202"/>
      <c r="K35" s="5" t="str">
        <f t="shared" si="7"/>
        <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zoomScale="98" zoomScaleNormal="98" workbookViewId="0">
      <pane ySplit="13" topLeftCell="A23"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Schedule'!$K$18</f>
        <v>44505</v>
      </c>
      <c r="H8" s="195"/>
      <c r="I8" s="195"/>
      <c r="J8" s="37"/>
      <c r="K8" s="12" t="str">
        <f>TEXT(G8,"dddd")</f>
        <v>Friday</v>
      </c>
    </row>
    <row r="9" spans="1:12" ht="18" customHeight="1" thickBot="1" x14ac:dyDescent="0.25">
      <c r="A9" s="33" t="s">
        <v>5</v>
      </c>
      <c r="B9" s="196">
        <f>'June 22, 2021 - July 6, 2021'!$B$9</f>
        <v>0</v>
      </c>
      <c r="C9" s="196"/>
      <c r="D9" s="196"/>
      <c r="E9" s="4"/>
      <c r="F9" s="33" t="s">
        <v>6</v>
      </c>
      <c r="G9" s="190">
        <f>'Payroll Schedule'!$L$18</f>
        <v>44517</v>
      </c>
      <c r="H9" s="190"/>
      <c r="I9" s="190"/>
      <c r="J9" s="38"/>
    </row>
    <row r="10" spans="1:12" ht="18" customHeight="1" thickBot="1" x14ac:dyDescent="0.25">
      <c r="A10" s="33" t="s">
        <v>7</v>
      </c>
      <c r="B10" s="196">
        <f>'June 22, 2021 - July 6, 2021'!$B$10</f>
        <v>0</v>
      </c>
      <c r="C10" s="196"/>
      <c r="D10" s="196"/>
      <c r="E10" s="4"/>
      <c r="F10" s="33" t="s">
        <v>8</v>
      </c>
      <c r="G10" s="191">
        <f>'Payroll Schedule'!$B$18</f>
        <v>22</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'Oct 21, 2021 - Nov 4, 2021'!$C$37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44505</v>
      </c>
      <c r="B19" s="134" t="s">
        <v>18</v>
      </c>
      <c r="C19" s="135"/>
      <c r="D19" s="136"/>
      <c r="E19" s="131"/>
      <c r="F19" s="26" t="b">
        <f t="shared" si="1"/>
        <v>0</v>
      </c>
      <c r="G19" s="134" t="s">
        <v>18</v>
      </c>
      <c r="H19" s="136"/>
      <c r="I19" s="136"/>
      <c r="K19" s="5">
        <f t="shared" si="2"/>
        <v>44505</v>
      </c>
      <c r="L19" s="3" t="s">
        <v>18</v>
      </c>
    </row>
    <row r="20" spans="1:12" ht="18" customHeight="1" thickBot="1" x14ac:dyDescent="0.25">
      <c r="A20" s="27">
        <f t="shared" si="0"/>
        <v>44506</v>
      </c>
      <c r="B20" s="137" t="s">
        <v>19</v>
      </c>
      <c r="C20" s="138"/>
      <c r="D20" s="139"/>
      <c r="E20" s="131"/>
      <c r="F20" s="27" t="b">
        <f t="shared" si="1"/>
        <v>0</v>
      </c>
      <c r="G20" s="137" t="s">
        <v>19</v>
      </c>
      <c r="H20" s="139"/>
      <c r="I20" s="139"/>
      <c r="K20" s="5">
        <f t="shared" si="2"/>
        <v>44506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44507</v>
      </c>
      <c r="B22" s="144" t="s">
        <v>13</v>
      </c>
      <c r="C22" s="133"/>
      <c r="D22" s="130"/>
      <c r="E22" s="131"/>
      <c r="F22" s="128" t="b">
        <f t="shared" ref="F22:F28" si="4">K46</f>
        <v>0</v>
      </c>
      <c r="G22" s="144" t="s">
        <v>13</v>
      </c>
      <c r="H22" s="130"/>
      <c r="I22" s="130"/>
      <c r="K22" s="5">
        <f>IF(K20=0,"",IF(K20&lt;$G$9,K20+1,IF(K20=$G$9,"")))</f>
        <v>44507</v>
      </c>
      <c r="L22" s="3" t="s">
        <v>13</v>
      </c>
    </row>
    <row r="23" spans="1:12" ht="18" customHeight="1" x14ac:dyDescent="0.2">
      <c r="A23" s="26">
        <f t="shared" si="3"/>
        <v>44508</v>
      </c>
      <c r="B23" s="145" t="s">
        <v>14</v>
      </c>
      <c r="C23" s="135"/>
      <c r="D23" s="136"/>
      <c r="E23" s="131"/>
      <c r="F23" s="26" t="b">
        <f t="shared" si="4"/>
        <v>0</v>
      </c>
      <c r="G23" s="145" t="s">
        <v>14</v>
      </c>
      <c r="H23" s="136"/>
      <c r="I23" s="136"/>
      <c r="K23" s="5">
        <f>IF(K22=0,"",IF(K22&lt;$G$9,K22+1,IF(K22=$G$9,"")))</f>
        <v>44508</v>
      </c>
      <c r="L23" s="3" t="s">
        <v>14</v>
      </c>
    </row>
    <row r="24" spans="1:12" ht="18" customHeight="1" x14ac:dyDescent="0.2">
      <c r="A24" s="26">
        <f t="shared" si="3"/>
        <v>44509</v>
      </c>
      <c r="B24" s="145" t="s">
        <v>15</v>
      </c>
      <c r="C24" s="135"/>
      <c r="D24" s="136"/>
      <c r="E24" s="131"/>
      <c r="F24" s="26" t="b">
        <f t="shared" si="4"/>
        <v>0</v>
      </c>
      <c r="G24" s="145" t="s">
        <v>15</v>
      </c>
      <c r="H24" s="136"/>
      <c r="I24" s="136"/>
      <c r="K24" s="5">
        <f t="shared" ref="K24:K28" si="5">IF(K23=0,"",IF(K23&lt;$G$9,K23+1,IF(K23=$G$9,"")))</f>
        <v>44509</v>
      </c>
      <c r="L24" s="3" t="s">
        <v>15</v>
      </c>
    </row>
    <row r="25" spans="1:12" ht="18" customHeight="1" x14ac:dyDescent="0.2">
      <c r="A25" s="26">
        <f t="shared" si="3"/>
        <v>44510</v>
      </c>
      <c r="B25" s="145" t="s">
        <v>16</v>
      </c>
      <c r="C25" s="135"/>
      <c r="D25" s="136"/>
      <c r="E25" s="131"/>
      <c r="F25" s="26" t="b">
        <f t="shared" si="4"/>
        <v>0</v>
      </c>
      <c r="G25" s="145" t="s">
        <v>16</v>
      </c>
      <c r="H25" s="136"/>
      <c r="I25" s="136"/>
      <c r="K25" s="5">
        <f t="shared" si="5"/>
        <v>44510</v>
      </c>
      <c r="L25" s="3" t="s">
        <v>16</v>
      </c>
    </row>
    <row r="26" spans="1:12" ht="18" customHeight="1" x14ac:dyDescent="0.2">
      <c r="A26" s="26">
        <f t="shared" si="3"/>
        <v>44511</v>
      </c>
      <c r="B26" s="145" t="s">
        <v>17</v>
      </c>
      <c r="C26" s="135"/>
      <c r="D26" s="136"/>
      <c r="E26" s="131"/>
      <c r="F26" s="26" t="b">
        <f t="shared" si="4"/>
        <v>0</v>
      </c>
      <c r="G26" s="145" t="s">
        <v>17</v>
      </c>
      <c r="H26" s="136"/>
      <c r="I26" s="136"/>
      <c r="K26" s="5">
        <f t="shared" si="5"/>
        <v>44511</v>
      </c>
      <c r="L26" s="3" t="s">
        <v>17</v>
      </c>
    </row>
    <row r="27" spans="1:12" ht="18" customHeight="1" x14ac:dyDescent="0.2">
      <c r="A27" s="26">
        <f t="shared" si="3"/>
        <v>44512</v>
      </c>
      <c r="B27" s="145" t="s">
        <v>18</v>
      </c>
      <c r="C27" s="135"/>
      <c r="D27" s="136"/>
      <c r="E27" s="131"/>
      <c r="F27" s="26" t="b">
        <f t="shared" si="4"/>
        <v>0</v>
      </c>
      <c r="G27" s="145" t="s">
        <v>18</v>
      </c>
      <c r="H27" s="136"/>
      <c r="I27" s="136"/>
      <c r="K27" s="5">
        <f t="shared" si="5"/>
        <v>44512</v>
      </c>
      <c r="L27" s="3" t="s">
        <v>18</v>
      </c>
    </row>
    <row r="28" spans="1:12" ht="18" customHeight="1" thickBot="1" x14ac:dyDescent="0.25">
      <c r="A28" s="27">
        <f t="shared" si="3"/>
        <v>44513</v>
      </c>
      <c r="B28" s="146" t="s">
        <v>19</v>
      </c>
      <c r="C28" s="138"/>
      <c r="D28" s="139"/>
      <c r="E28" s="131"/>
      <c r="F28" s="27" t="b">
        <f t="shared" si="4"/>
        <v>0</v>
      </c>
      <c r="G28" s="146" t="s">
        <v>19</v>
      </c>
      <c r="H28" s="139"/>
      <c r="I28" s="139"/>
      <c r="K28" s="5">
        <f t="shared" si="5"/>
        <v>44513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44514</v>
      </c>
      <c r="B30" s="144" t="s">
        <v>13</v>
      </c>
      <c r="C30" s="133"/>
      <c r="D30" s="130"/>
      <c r="E30" s="30"/>
      <c r="F30" s="15" t="s">
        <v>29</v>
      </c>
      <c r="G30" s="29"/>
      <c r="H30" s="31">
        <f>(C21+C29+C37+H21+H29)-C13</f>
        <v>0</v>
      </c>
      <c r="I30" s="31">
        <f>D21+D29+D37+I21+I29</f>
        <v>0</v>
      </c>
      <c r="K30" s="5">
        <f>IF(K28=0,"",IF(K28&lt;$G$9,K28+1,IF(K28=$G$9,"")))</f>
        <v>44514</v>
      </c>
      <c r="L30" s="3" t="s">
        <v>13</v>
      </c>
    </row>
    <row r="31" spans="1:12" ht="18" customHeight="1" thickTop="1" x14ac:dyDescent="0.2">
      <c r="A31" s="26">
        <f t="shared" si="6"/>
        <v>44515</v>
      </c>
      <c r="B31" s="145" t="s">
        <v>14</v>
      </c>
      <c r="C31" s="135"/>
      <c r="D31" s="136"/>
      <c r="E31" s="30"/>
      <c r="F31" s="197" t="s">
        <v>32</v>
      </c>
      <c r="G31" s="198"/>
      <c r="H31" s="198"/>
      <c r="I31" s="199"/>
      <c r="K31" s="5">
        <f>IF(K30=0,"",IF(K30&lt;$G$9,K30+1,IF(K30=$G$9,"")))</f>
        <v>44515</v>
      </c>
      <c r="L31" s="3" t="s">
        <v>14</v>
      </c>
    </row>
    <row r="32" spans="1:12" ht="18" customHeight="1" x14ac:dyDescent="0.2">
      <c r="A32" s="26">
        <f t="shared" si="6"/>
        <v>44516</v>
      </c>
      <c r="B32" s="145" t="s">
        <v>15</v>
      </c>
      <c r="C32" s="135"/>
      <c r="D32" s="136"/>
      <c r="E32" s="30"/>
      <c r="F32" s="200"/>
      <c r="G32" s="201"/>
      <c r="H32" s="201"/>
      <c r="I32" s="202"/>
      <c r="K32" s="5">
        <f t="shared" ref="K32:K36" si="7">IF(K31=0,"",IF(K31&lt;$G$9,K31+1,IF(K31=$G$9,"")))</f>
        <v>44516</v>
      </c>
      <c r="L32" s="3" t="s">
        <v>15</v>
      </c>
    </row>
    <row r="33" spans="1:12" ht="18" customHeight="1" x14ac:dyDescent="0.2">
      <c r="A33" s="26">
        <f t="shared" si="6"/>
        <v>44517</v>
      </c>
      <c r="B33" s="145" t="s">
        <v>16</v>
      </c>
      <c r="C33" s="135"/>
      <c r="D33" s="136"/>
      <c r="E33" s="30"/>
      <c r="F33" s="200"/>
      <c r="G33" s="201"/>
      <c r="H33" s="201"/>
      <c r="I33" s="202"/>
      <c r="K33" s="5">
        <f t="shared" si="7"/>
        <v>44517</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Schedule'!$K$20</f>
        <v>44518</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Schedule'!$L$20</f>
        <v>44535</v>
      </c>
      <c r="H9" s="190"/>
      <c r="I9" s="190"/>
      <c r="J9" s="38"/>
    </row>
    <row r="10" spans="1:12" ht="18" customHeight="1" thickBot="1" x14ac:dyDescent="0.25">
      <c r="A10" s="33" t="s">
        <v>7</v>
      </c>
      <c r="B10" s="196">
        <f>'June 22, 2021 - July 6, 2021'!$B$10</f>
        <v>0</v>
      </c>
      <c r="C10" s="196"/>
      <c r="D10" s="196"/>
      <c r="E10" s="4"/>
      <c r="F10" s="33" t="s">
        <v>8</v>
      </c>
      <c r="G10" s="191">
        <f>'Payroll Schedule'!$B$20</f>
        <v>23</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'Nov 5, 2021 - Nov 17, 2021'!$C$37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44535</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44518</v>
      </c>
      <c r="B18" s="134" t="s">
        <v>17</v>
      </c>
      <c r="C18" s="135"/>
      <c r="D18" s="136"/>
      <c r="E18" s="131"/>
      <c r="F18" s="26" t="b">
        <f t="shared" si="1"/>
        <v>0</v>
      </c>
      <c r="G18" s="134" t="s">
        <v>17</v>
      </c>
      <c r="H18" s="136"/>
      <c r="I18" s="136"/>
      <c r="K18" s="5">
        <f t="shared" si="2"/>
        <v>44518</v>
      </c>
      <c r="L18" s="3" t="s">
        <v>17</v>
      </c>
    </row>
    <row r="19" spans="1:12" ht="18" customHeight="1" x14ac:dyDescent="0.2">
      <c r="A19" s="26">
        <f t="shared" si="0"/>
        <v>44519</v>
      </c>
      <c r="B19" s="134" t="s">
        <v>18</v>
      </c>
      <c r="C19" s="135"/>
      <c r="D19" s="136"/>
      <c r="E19" s="131"/>
      <c r="F19" s="26" t="b">
        <f t="shared" si="1"/>
        <v>0</v>
      </c>
      <c r="G19" s="134" t="s">
        <v>18</v>
      </c>
      <c r="H19" s="136"/>
      <c r="I19" s="136"/>
      <c r="K19" s="5">
        <f t="shared" si="2"/>
        <v>44519</v>
      </c>
      <c r="L19" s="3" t="s">
        <v>18</v>
      </c>
    </row>
    <row r="20" spans="1:12" ht="18" customHeight="1" thickBot="1" x14ac:dyDescent="0.25">
      <c r="A20" s="27">
        <f t="shared" si="0"/>
        <v>44520</v>
      </c>
      <c r="B20" s="137" t="s">
        <v>19</v>
      </c>
      <c r="C20" s="138"/>
      <c r="D20" s="139"/>
      <c r="E20" s="131"/>
      <c r="F20" s="27" t="b">
        <f t="shared" si="1"/>
        <v>0</v>
      </c>
      <c r="G20" s="137" t="s">
        <v>19</v>
      </c>
      <c r="H20" s="139"/>
      <c r="I20" s="139"/>
      <c r="K20" s="5">
        <f t="shared" si="2"/>
        <v>44520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44521</v>
      </c>
      <c r="B22" s="144" t="s">
        <v>13</v>
      </c>
      <c r="C22" s="133"/>
      <c r="D22" s="130"/>
      <c r="E22" s="131"/>
      <c r="F22" s="128" t="b">
        <f t="shared" ref="F22:F28" si="4">K46</f>
        <v>0</v>
      </c>
      <c r="G22" s="144" t="s">
        <v>13</v>
      </c>
      <c r="H22" s="130"/>
      <c r="I22" s="130"/>
      <c r="K22" s="5">
        <f>IF(K20=0,"",IF(K20&lt;$G$9,K20+1,IF(K20=$G$9,"")))</f>
        <v>44521</v>
      </c>
      <c r="L22" s="3" t="s">
        <v>13</v>
      </c>
    </row>
    <row r="23" spans="1:12" ht="18" customHeight="1" x14ac:dyDescent="0.2">
      <c r="A23" s="26">
        <f t="shared" si="3"/>
        <v>44522</v>
      </c>
      <c r="B23" s="145" t="s">
        <v>14</v>
      </c>
      <c r="C23" s="135"/>
      <c r="D23" s="136"/>
      <c r="E23" s="131"/>
      <c r="F23" s="26" t="b">
        <f t="shared" si="4"/>
        <v>0</v>
      </c>
      <c r="G23" s="145" t="s">
        <v>14</v>
      </c>
      <c r="H23" s="136"/>
      <c r="I23" s="136"/>
      <c r="K23" s="5">
        <f>IF(K22=0,"",IF(K22&lt;$G$9,K22+1,IF(K22=$G$9,"")))</f>
        <v>44522</v>
      </c>
      <c r="L23" s="3" t="s">
        <v>14</v>
      </c>
    </row>
    <row r="24" spans="1:12" ht="18" customHeight="1" x14ac:dyDescent="0.2">
      <c r="A24" s="26">
        <f t="shared" si="3"/>
        <v>44523</v>
      </c>
      <c r="B24" s="145" t="s">
        <v>15</v>
      </c>
      <c r="C24" s="135"/>
      <c r="D24" s="136"/>
      <c r="E24" s="131"/>
      <c r="F24" s="26" t="b">
        <f t="shared" si="4"/>
        <v>0</v>
      </c>
      <c r="G24" s="145" t="s">
        <v>15</v>
      </c>
      <c r="H24" s="136"/>
      <c r="I24" s="136"/>
      <c r="K24" s="5">
        <f t="shared" ref="K24:K28" si="5">IF(K23=0,"",IF(K23&lt;$G$9,K23+1,IF(K23=$G$9,"")))</f>
        <v>44523</v>
      </c>
      <c r="L24" s="3" t="s">
        <v>15</v>
      </c>
    </row>
    <row r="25" spans="1:12" ht="18" customHeight="1" x14ac:dyDescent="0.2">
      <c r="A25" s="26">
        <f t="shared" si="3"/>
        <v>44524</v>
      </c>
      <c r="B25" s="145" t="s">
        <v>16</v>
      </c>
      <c r="C25" s="135"/>
      <c r="D25" s="136"/>
      <c r="E25" s="131"/>
      <c r="F25" s="26" t="b">
        <f t="shared" si="4"/>
        <v>0</v>
      </c>
      <c r="G25" s="145" t="s">
        <v>16</v>
      </c>
      <c r="H25" s="136"/>
      <c r="I25" s="136"/>
      <c r="K25" s="5">
        <f t="shared" si="5"/>
        <v>44524</v>
      </c>
      <c r="L25" s="3" t="s">
        <v>16</v>
      </c>
    </row>
    <row r="26" spans="1:12" ht="18" customHeight="1" x14ac:dyDescent="0.2">
      <c r="A26" s="26">
        <f t="shared" si="3"/>
        <v>44525</v>
      </c>
      <c r="B26" s="145" t="s">
        <v>17</v>
      </c>
      <c r="C26" s="135"/>
      <c r="D26" s="136"/>
      <c r="E26" s="131"/>
      <c r="F26" s="26" t="b">
        <f t="shared" si="4"/>
        <v>0</v>
      </c>
      <c r="G26" s="145" t="s">
        <v>17</v>
      </c>
      <c r="H26" s="136"/>
      <c r="I26" s="136"/>
      <c r="K26" s="5">
        <f t="shared" si="5"/>
        <v>44525</v>
      </c>
      <c r="L26" s="3" t="s">
        <v>17</v>
      </c>
    </row>
    <row r="27" spans="1:12" ht="18" customHeight="1" x14ac:dyDescent="0.2">
      <c r="A27" s="26">
        <f t="shared" si="3"/>
        <v>44526</v>
      </c>
      <c r="B27" s="145" t="s">
        <v>18</v>
      </c>
      <c r="C27" s="135"/>
      <c r="D27" s="136"/>
      <c r="E27" s="131"/>
      <c r="F27" s="26" t="b">
        <f t="shared" si="4"/>
        <v>0</v>
      </c>
      <c r="G27" s="145" t="s">
        <v>18</v>
      </c>
      <c r="H27" s="136"/>
      <c r="I27" s="136"/>
      <c r="K27" s="5">
        <f t="shared" si="5"/>
        <v>44526</v>
      </c>
      <c r="L27" s="3" t="s">
        <v>18</v>
      </c>
    </row>
    <row r="28" spans="1:12" ht="18" customHeight="1" thickBot="1" x14ac:dyDescent="0.25">
      <c r="A28" s="27">
        <f t="shared" si="3"/>
        <v>44527</v>
      </c>
      <c r="B28" s="146" t="s">
        <v>19</v>
      </c>
      <c r="C28" s="138"/>
      <c r="D28" s="139"/>
      <c r="E28" s="131"/>
      <c r="F28" s="27" t="b">
        <f t="shared" si="4"/>
        <v>0</v>
      </c>
      <c r="G28" s="146" t="s">
        <v>19</v>
      </c>
      <c r="H28" s="139"/>
      <c r="I28" s="139"/>
      <c r="K28" s="5">
        <f t="shared" si="5"/>
        <v>44527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44528</v>
      </c>
      <c r="B30" s="144" t="s">
        <v>13</v>
      </c>
      <c r="C30" s="133"/>
      <c r="D30" s="130"/>
      <c r="E30" s="30"/>
      <c r="F30" s="15" t="s">
        <v>29</v>
      </c>
      <c r="G30" s="29"/>
      <c r="H30" s="31">
        <f>(C21+C29+C37+H21+H29)-C13</f>
        <v>0</v>
      </c>
      <c r="I30" s="31">
        <f>D21+D29+D37+I21+I29</f>
        <v>0</v>
      </c>
      <c r="K30" s="5">
        <f>IF(K28=0,"",IF(K28&lt;$G$9,K28+1,IF(K28=$G$9,"")))</f>
        <v>44528</v>
      </c>
      <c r="L30" s="3" t="s">
        <v>13</v>
      </c>
    </row>
    <row r="31" spans="1:12" ht="18" customHeight="1" thickTop="1" x14ac:dyDescent="0.2">
      <c r="A31" s="26">
        <f t="shared" si="6"/>
        <v>44529</v>
      </c>
      <c r="B31" s="145" t="s">
        <v>14</v>
      </c>
      <c r="C31" s="135"/>
      <c r="D31" s="136"/>
      <c r="E31" s="30"/>
      <c r="F31" s="197" t="s">
        <v>32</v>
      </c>
      <c r="G31" s="198"/>
      <c r="H31" s="198"/>
      <c r="I31" s="199"/>
      <c r="K31" s="5">
        <f>IF(K30=0,"",IF(K30&lt;$G$9,K30+1,IF(K30=$G$9,"")))</f>
        <v>44529</v>
      </c>
      <c r="L31" s="3" t="s">
        <v>14</v>
      </c>
    </row>
    <row r="32" spans="1:12" ht="18" customHeight="1" x14ac:dyDescent="0.2">
      <c r="A32" s="26">
        <f t="shared" si="6"/>
        <v>44530</v>
      </c>
      <c r="B32" s="145" t="s">
        <v>15</v>
      </c>
      <c r="C32" s="135"/>
      <c r="D32" s="136"/>
      <c r="E32" s="30"/>
      <c r="F32" s="200"/>
      <c r="G32" s="201"/>
      <c r="H32" s="201"/>
      <c r="I32" s="202"/>
      <c r="K32" s="5">
        <f t="shared" ref="K32:K36" si="7">IF(K31=0,"",IF(K31&lt;$G$9,K31+1,IF(K31=$G$9,"")))</f>
        <v>44530</v>
      </c>
      <c r="L32" s="3" t="s">
        <v>15</v>
      </c>
    </row>
    <row r="33" spans="1:12" ht="18" customHeight="1" x14ac:dyDescent="0.2">
      <c r="A33" s="26">
        <f t="shared" si="6"/>
        <v>44531</v>
      </c>
      <c r="B33" s="145" t="s">
        <v>16</v>
      </c>
      <c r="C33" s="135"/>
      <c r="D33" s="136"/>
      <c r="E33" s="30"/>
      <c r="F33" s="200"/>
      <c r="G33" s="201"/>
      <c r="H33" s="201"/>
      <c r="I33" s="202"/>
      <c r="K33" s="5">
        <f t="shared" si="7"/>
        <v>44531</v>
      </c>
      <c r="L33" s="3" t="s">
        <v>16</v>
      </c>
    </row>
    <row r="34" spans="1:12" ht="18" customHeight="1" x14ac:dyDescent="0.2">
      <c r="A34" s="26">
        <f t="shared" si="6"/>
        <v>44532</v>
      </c>
      <c r="B34" s="145" t="s">
        <v>17</v>
      </c>
      <c r="C34" s="135"/>
      <c r="D34" s="136"/>
      <c r="E34" s="30"/>
      <c r="F34" s="200"/>
      <c r="G34" s="201"/>
      <c r="H34" s="201"/>
      <c r="I34" s="202"/>
      <c r="K34" s="5">
        <f t="shared" si="7"/>
        <v>44532</v>
      </c>
      <c r="L34" s="3" t="s">
        <v>17</v>
      </c>
    </row>
    <row r="35" spans="1:12" ht="18" customHeight="1" x14ac:dyDescent="0.2">
      <c r="A35" s="26">
        <f t="shared" si="6"/>
        <v>44533</v>
      </c>
      <c r="B35" s="145" t="s">
        <v>18</v>
      </c>
      <c r="C35" s="135"/>
      <c r="D35" s="136"/>
      <c r="E35" s="30"/>
      <c r="F35" s="200"/>
      <c r="G35" s="201"/>
      <c r="H35" s="201"/>
      <c r="I35" s="202"/>
      <c r="K35" s="5">
        <f t="shared" si="7"/>
        <v>44533</v>
      </c>
      <c r="L35" s="3" t="s">
        <v>18</v>
      </c>
    </row>
    <row r="36" spans="1:12" ht="18" customHeight="1" thickBot="1" x14ac:dyDescent="0.25">
      <c r="A36" s="27">
        <f t="shared" si="6"/>
        <v>44534</v>
      </c>
      <c r="B36" s="146" t="s">
        <v>19</v>
      </c>
      <c r="C36" s="138"/>
      <c r="D36" s="139"/>
      <c r="E36" s="30"/>
      <c r="F36" s="200"/>
      <c r="G36" s="201"/>
      <c r="H36" s="201"/>
      <c r="I36" s="202"/>
      <c r="K36" s="5">
        <f t="shared" si="7"/>
        <v>44534</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44535</v>
      </c>
      <c r="L38" s="3" t="s">
        <v>13</v>
      </c>
    </row>
    <row r="39" spans="1:12" ht="24.75" customHeight="1" thickBot="1" x14ac:dyDescent="0.25">
      <c r="A39" s="173"/>
      <c r="B39" s="173"/>
      <c r="C39" s="34"/>
      <c r="D39" s="35"/>
      <c r="E39" s="34"/>
      <c r="F39" s="173"/>
      <c r="G39" s="173"/>
      <c r="H39" s="34"/>
      <c r="I39" s="35"/>
      <c r="K39" s="5" t="str">
        <f>IF(K38=0,"",IF(K38&lt;$G$9,K38+1,IF(K38=$G$9,"")))</f>
        <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Schedule'!$K$21</f>
        <v>44536</v>
      </c>
      <c r="H8" s="195"/>
      <c r="I8" s="195"/>
      <c r="J8" s="37"/>
      <c r="K8" s="12" t="str">
        <f>TEXT(G8,"dddd")</f>
        <v>Monday</v>
      </c>
    </row>
    <row r="9" spans="1:12" ht="18" customHeight="1" thickBot="1" x14ac:dyDescent="0.25">
      <c r="A9" s="33" t="s">
        <v>5</v>
      </c>
      <c r="B9" s="196">
        <f>'June 22, 2021 - July 6, 2021'!$B$9</f>
        <v>0</v>
      </c>
      <c r="C9" s="196"/>
      <c r="D9" s="196"/>
      <c r="E9" s="4"/>
      <c r="F9" s="33" t="s">
        <v>6</v>
      </c>
      <c r="G9" s="190">
        <f>'Payroll Schedule'!$L$21</f>
        <v>44539</v>
      </c>
      <c r="H9" s="190"/>
      <c r="I9" s="190"/>
      <c r="J9" s="38"/>
    </row>
    <row r="10" spans="1:12" ht="18" customHeight="1" thickBot="1" x14ac:dyDescent="0.25">
      <c r="A10" s="33" t="s">
        <v>7</v>
      </c>
      <c r="B10" s="196">
        <f>'June 22, 2021 - July 6, 2021'!$B$10</f>
        <v>0</v>
      </c>
      <c r="C10" s="196"/>
      <c r="D10" s="196"/>
      <c r="E10" s="4"/>
      <c r="F10" s="33" t="s">
        <v>8</v>
      </c>
      <c r="G10" s="191">
        <f>'Payroll Schedule'!$B$21</f>
        <v>24</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'Nov 18, 2021 - Dec 5, 2021'!$H$14</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44536</v>
      </c>
      <c r="B15" s="134" t="s">
        <v>14</v>
      </c>
      <c r="C15" s="135"/>
      <c r="D15" s="136"/>
      <c r="E15" s="131"/>
      <c r="F15" s="26" t="b">
        <f t="shared" si="1"/>
        <v>0</v>
      </c>
      <c r="G15" s="134" t="s">
        <v>14</v>
      </c>
      <c r="H15" s="136"/>
      <c r="I15" s="136"/>
      <c r="K15" s="5">
        <f t="shared" si="2"/>
        <v>44536</v>
      </c>
      <c r="L15" s="3" t="s">
        <v>14</v>
      </c>
    </row>
    <row r="16" spans="1:12" ht="18" customHeight="1" x14ac:dyDescent="0.2">
      <c r="A16" s="26">
        <f t="shared" si="0"/>
        <v>44537</v>
      </c>
      <c r="B16" s="134" t="s">
        <v>15</v>
      </c>
      <c r="C16" s="135"/>
      <c r="D16" s="136"/>
      <c r="E16" s="131"/>
      <c r="F16" s="26" t="b">
        <f t="shared" si="1"/>
        <v>0</v>
      </c>
      <c r="G16" s="134" t="s">
        <v>15</v>
      </c>
      <c r="H16" s="136"/>
      <c r="I16" s="136"/>
      <c r="K16" s="5">
        <f t="shared" si="2"/>
        <v>44537</v>
      </c>
      <c r="L16" s="3" t="s">
        <v>15</v>
      </c>
    </row>
    <row r="17" spans="1:12" ht="18" customHeight="1" x14ac:dyDescent="0.2">
      <c r="A17" s="26">
        <f t="shared" si="0"/>
        <v>44538</v>
      </c>
      <c r="B17" s="134" t="s">
        <v>16</v>
      </c>
      <c r="C17" s="135"/>
      <c r="D17" s="136"/>
      <c r="E17" s="131"/>
      <c r="F17" s="26" t="b">
        <f t="shared" si="1"/>
        <v>0</v>
      </c>
      <c r="G17" s="134" t="s">
        <v>16</v>
      </c>
      <c r="H17" s="136"/>
      <c r="I17" s="136"/>
      <c r="K17" s="5">
        <f t="shared" si="2"/>
        <v>44538</v>
      </c>
      <c r="L17" s="3" t="s">
        <v>16</v>
      </c>
    </row>
    <row r="18" spans="1:12" ht="18" customHeight="1" x14ac:dyDescent="0.2">
      <c r="A18" s="26">
        <f t="shared" si="0"/>
        <v>44539</v>
      </c>
      <c r="B18" s="134" t="s">
        <v>17</v>
      </c>
      <c r="C18" s="135"/>
      <c r="D18" s="136"/>
      <c r="E18" s="131"/>
      <c r="F18" s="26" t="b">
        <f t="shared" si="1"/>
        <v>0</v>
      </c>
      <c r="G18" s="134" t="s">
        <v>17</v>
      </c>
      <c r="H18" s="136"/>
      <c r="I18" s="136"/>
      <c r="K18" s="5">
        <f t="shared" si="2"/>
        <v>44539</v>
      </c>
      <c r="L18" s="3" t="s">
        <v>17</v>
      </c>
    </row>
    <row r="19" spans="1:12" ht="18" customHeight="1" x14ac:dyDescent="0.2">
      <c r="A19" s="26" t="str">
        <f t="shared" si="0"/>
        <v/>
      </c>
      <c r="B19" s="134" t="s">
        <v>18</v>
      </c>
      <c r="C19" s="136"/>
      <c r="D19" s="136"/>
      <c r="E19" s="131"/>
      <c r="F19" s="26" t="b">
        <f t="shared" si="1"/>
        <v>0</v>
      </c>
      <c r="G19" s="134" t="s">
        <v>18</v>
      </c>
      <c r="H19" s="136"/>
      <c r="I19" s="136"/>
      <c r="K19" s="5" t="str">
        <f t="shared" si="2"/>
        <v/>
      </c>
      <c r="L19" s="3" t="s">
        <v>18</v>
      </c>
    </row>
    <row r="20" spans="1:12" ht="18" customHeight="1" thickBot="1" x14ac:dyDescent="0.25">
      <c r="A20" s="27" t="b">
        <f t="shared" si="0"/>
        <v>0</v>
      </c>
      <c r="B20" s="137" t="s">
        <v>19</v>
      </c>
      <c r="C20" s="139"/>
      <c r="D20" s="139"/>
      <c r="E20" s="131"/>
      <c r="F20" s="27" t="b">
        <f t="shared" si="1"/>
        <v>0</v>
      </c>
      <c r="G20" s="137" t="s">
        <v>19</v>
      </c>
      <c r="H20" s="139"/>
      <c r="I20" s="139"/>
      <c r="K20" s="5" t="b">
        <f t="shared" si="2"/>
        <v>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t="b">
        <f t="shared" ref="A22:A28" si="3">K22</f>
        <v>0</v>
      </c>
      <c r="B22" s="144" t="s">
        <v>13</v>
      </c>
      <c r="C22" s="130"/>
      <c r="D22" s="130"/>
      <c r="E22" s="131"/>
      <c r="F22" s="128" t="b">
        <f t="shared" ref="F22:F28" si="4">K46</f>
        <v>0</v>
      </c>
      <c r="G22" s="144" t="s">
        <v>13</v>
      </c>
      <c r="H22" s="130"/>
      <c r="I22" s="130"/>
      <c r="K22" s="5" t="b">
        <f>IF(K20=0,"",IF(K20&lt;$G$9,K20+1,IF(K20=$G$9,"")))</f>
        <v>0</v>
      </c>
      <c r="L22" s="3" t="s">
        <v>13</v>
      </c>
    </row>
    <row r="23" spans="1:12" ht="18" customHeight="1" x14ac:dyDescent="0.2">
      <c r="A23" s="26" t="b">
        <f t="shared" si="3"/>
        <v>0</v>
      </c>
      <c r="B23" s="145" t="s">
        <v>14</v>
      </c>
      <c r="C23" s="136"/>
      <c r="D23" s="136"/>
      <c r="E23" s="131"/>
      <c r="F23" s="26" t="b">
        <f t="shared" si="4"/>
        <v>0</v>
      </c>
      <c r="G23" s="145" t="s">
        <v>14</v>
      </c>
      <c r="H23" s="136"/>
      <c r="I23" s="136"/>
      <c r="K23" s="5" t="b">
        <f>IF(K22=0,"",IF(K22&lt;$G$9,K22+1,IF(K22=$G$9,"")))</f>
        <v>0</v>
      </c>
      <c r="L23" s="3" t="s">
        <v>14</v>
      </c>
    </row>
    <row r="24" spans="1:12" ht="18" customHeight="1" x14ac:dyDescent="0.2">
      <c r="A24" s="26" t="b">
        <f t="shared" si="3"/>
        <v>0</v>
      </c>
      <c r="B24" s="145" t="s">
        <v>15</v>
      </c>
      <c r="C24" s="136"/>
      <c r="D24" s="136"/>
      <c r="E24" s="131"/>
      <c r="F24" s="26" t="b">
        <f t="shared" si="4"/>
        <v>0</v>
      </c>
      <c r="G24" s="145" t="s">
        <v>15</v>
      </c>
      <c r="H24" s="136"/>
      <c r="I24" s="136"/>
      <c r="K24" s="5" t="b">
        <f t="shared" ref="K24:K28" si="5">IF(K23=0,"",IF(K23&lt;$G$9,K23+1,IF(K23=$G$9,"")))</f>
        <v>0</v>
      </c>
      <c r="L24" s="3" t="s">
        <v>15</v>
      </c>
    </row>
    <row r="25" spans="1:12" ht="18" customHeight="1" x14ac:dyDescent="0.2">
      <c r="A25" s="26" t="b">
        <f t="shared" si="3"/>
        <v>0</v>
      </c>
      <c r="B25" s="145" t="s">
        <v>16</v>
      </c>
      <c r="C25" s="136"/>
      <c r="D25" s="136"/>
      <c r="E25" s="131"/>
      <c r="F25" s="26" t="b">
        <f t="shared" si="4"/>
        <v>0</v>
      </c>
      <c r="G25" s="145" t="s">
        <v>16</v>
      </c>
      <c r="H25" s="136"/>
      <c r="I25" s="136"/>
      <c r="K25" s="5" t="b">
        <f t="shared" si="5"/>
        <v>0</v>
      </c>
      <c r="L25" s="3" t="s">
        <v>16</v>
      </c>
    </row>
    <row r="26" spans="1:12" ht="18" customHeight="1" x14ac:dyDescent="0.2">
      <c r="A26" s="26" t="b">
        <f t="shared" si="3"/>
        <v>0</v>
      </c>
      <c r="B26" s="145" t="s">
        <v>17</v>
      </c>
      <c r="C26" s="136"/>
      <c r="D26" s="136"/>
      <c r="E26" s="131"/>
      <c r="F26" s="26" t="b">
        <f t="shared" si="4"/>
        <v>0</v>
      </c>
      <c r="G26" s="145" t="s">
        <v>17</v>
      </c>
      <c r="H26" s="136"/>
      <c r="I26" s="136"/>
      <c r="K26" s="5" t="b">
        <f t="shared" si="5"/>
        <v>0</v>
      </c>
      <c r="L26" s="3" t="s">
        <v>17</v>
      </c>
    </row>
    <row r="27" spans="1:12" ht="18" customHeight="1" x14ac:dyDescent="0.2">
      <c r="A27" s="26" t="b">
        <f t="shared" si="3"/>
        <v>0</v>
      </c>
      <c r="B27" s="145" t="s">
        <v>18</v>
      </c>
      <c r="C27" s="136"/>
      <c r="D27" s="136"/>
      <c r="E27" s="131"/>
      <c r="F27" s="26" t="b">
        <f t="shared" si="4"/>
        <v>0</v>
      </c>
      <c r="G27" s="145" t="s">
        <v>18</v>
      </c>
      <c r="H27" s="136"/>
      <c r="I27" s="136"/>
      <c r="K27" s="5" t="b">
        <f t="shared" si="5"/>
        <v>0</v>
      </c>
      <c r="L27" s="3" t="s">
        <v>18</v>
      </c>
    </row>
    <row r="28" spans="1:12" ht="18" customHeight="1" thickBot="1" x14ac:dyDescent="0.25">
      <c r="A28" s="27" t="b">
        <f t="shared" si="3"/>
        <v>0</v>
      </c>
      <c r="B28" s="146" t="s">
        <v>19</v>
      </c>
      <c r="C28" s="139"/>
      <c r="D28" s="139"/>
      <c r="E28" s="131"/>
      <c r="F28" s="27" t="b">
        <f t="shared" si="4"/>
        <v>0</v>
      </c>
      <c r="G28" s="146" t="s">
        <v>19</v>
      </c>
      <c r="H28" s="139"/>
      <c r="I28" s="139"/>
      <c r="K28" s="5" t="b">
        <f t="shared" si="5"/>
        <v>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t="b">
        <f t="shared" ref="A30:A36" si="6">K30</f>
        <v>0</v>
      </c>
      <c r="B30" s="144" t="s">
        <v>13</v>
      </c>
      <c r="C30" s="130"/>
      <c r="D30" s="130"/>
      <c r="E30" s="30"/>
      <c r="F30" s="15" t="s">
        <v>29</v>
      </c>
      <c r="G30" s="29"/>
      <c r="H30" s="31">
        <f>(C21+C29+C37+H21+H29)-C13</f>
        <v>0</v>
      </c>
      <c r="I30" s="31">
        <f>D21+D29+D37+I21+I29</f>
        <v>0</v>
      </c>
      <c r="K30" s="5" t="b">
        <f>IF(K28=0,"",IF(K28&lt;$G$9,K28+1,IF(K28=$G$9,"")))</f>
        <v>0</v>
      </c>
      <c r="L30" s="3" t="s">
        <v>13</v>
      </c>
    </row>
    <row r="31" spans="1:12" ht="18" customHeight="1" thickTop="1" x14ac:dyDescent="0.2">
      <c r="A31" s="26" t="b">
        <f t="shared" si="6"/>
        <v>0</v>
      </c>
      <c r="B31" s="145" t="s">
        <v>14</v>
      </c>
      <c r="C31" s="136"/>
      <c r="D31" s="136"/>
      <c r="E31" s="30"/>
      <c r="F31" s="197" t="s">
        <v>32</v>
      </c>
      <c r="G31" s="198"/>
      <c r="H31" s="198"/>
      <c r="I31" s="199"/>
      <c r="K31" s="5" t="b">
        <f>IF(K30=0,"",IF(K30&lt;$G$9,K30+1,IF(K30=$G$9,"")))</f>
        <v>0</v>
      </c>
      <c r="L31" s="3" t="s">
        <v>14</v>
      </c>
    </row>
    <row r="32" spans="1:12" ht="18" customHeight="1" x14ac:dyDescent="0.2">
      <c r="A32" s="26" t="b">
        <f t="shared" si="6"/>
        <v>0</v>
      </c>
      <c r="B32" s="145" t="s">
        <v>15</v>
      </c>
      <c r="C32" s="136"/>
      <c r="D32" s="136"/>
      <c r="E32" s="30"/>
      <c r="F32" s="200"/>
      <c r="G32" s="201"/>
      <c r="H32" s="201"/>
      <c r="I32" s="202"/>
      <c r="K32" s="5" t="b">
        <f t="shared" ref="K32:K36" si="7">IF(K31=0,"",IF(K31&lt;$G$9,K31+1,IF(K31=$G$9,"")))</f>
        <v>0</v>
      </c>
      <c r="L32" s="3" t="s">
        <v>15</v>
      </c>
    </row>
    <row r="33" spans="1:12" ht="18" customHeight="1" x14ac:dyDescent="0.2">
      <c r="A33" s="26" t="b">
        <f t="shared" si="6"/>
        <v>0</v>
      </c>
      <c r="B33" s="145" t="s">
        <v>16</v>
      </c>
      <c r="C33" s="136"/>
      <c r="D33" s="136"/>
      <c r="E33" s="30"/>
      <c r="F33" s="200"/>
      <c r="G33" s="201"/>
      <c r="H33" s="201"/>
      <c r="I33" s="202"/>
      <c r="K33" s="5" t="b">
        <f t="shared" si="7"/>
        <v>0</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Schedule'!$K$23</f>
        <v>44540</v>
      </c>
      <c r="H8" s="195"/>
      <c r="I8" s="195"/>
      <c r="J8" s="37"/>
      <c r="K8" s="12" t="str">
        <f>TEXT(G8,"dddd")</f>
        <v>Friday</v>
      </c>
    </row>
    <row r="9" spans="1:12" ht="18" customHeight="1" thickBot="1" x14ac:dyDescent="0.25">
      <c r="A9" s="33" t="s">
        <v>5</v>
      </c>
      <c r="B9" s="196">
        <f>'June 22, 2021 - July 6, 2021'!$B$9</f>
        <v>0</v>
      </c>
      <c r="C9" s="196"/>
      <c r="D9" s="196"/>
      <c r="E9" s="4"/>
      <c r="F9" s="33" t="s">
        <v>6</v>
      </c>
      <c r="G9" s="190">
        <f>'Payroll Schedule'!$L$23</f>
        <v>44566</v>
      </c>
      <c r="H9" s="190"/>
      <c r="I9" s="190"/>
      <c r="J9" s="38"/>
    </row>
    <row r="10" spans="1:12" ht="18" customHeight="1" thickBot="1" x14ac:dyDescent="0.25">
      <c r="A10" s="33" t="s">
        <v>7</v>
      </c>
      <c r="B10" s="196">
        <f>'June 22, 2021 - July 6, 2021'!$B$10</f>
        <v>0</v>
      </c>
      <c r="C10" s="196"/>
      <c r="D10" s="196"/>
      <c r="E10" s="4"/>
      <c r="F10" s="33" t="s">
        <v>8</v>
      </c>
      <c r="G10" s="191">
        <f>'Payroll Schedule'!$B$23</f>
        <v>1</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'Dec 6, 2021 - Dec 9, 2021'!$C$21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44556</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44557</v>
      </c>
      <c r="G15" s="134" t="s">
        <v>14</v>
      </c>
      <c r="H15" s="135"/>
      <c r="I15" s="136"/>
      <c r="K15" s="5" t="b">
        <f t="shared" si="2"/>
        <v>0</v>
      </c>
      <c r="L15" s="3" t="s">
        <v>14</v>
      </c>
    </row>
    <row r="16" spans="1:12" ht="18" customHeight="1" x14ac:dyDescent="0.2">
      <c r="A16" s="26" t="b">
        <f t="shared" si="0"/>
        <v>0</v>
      </c>
      <c r="B16" s="134" t="s">
        <v>15</v>
      </c>
      <c r="C16" s="136"/>
      <c r="D16" s="136"/>
      <c r="E16" s="131"/>
      <c r="F16" s="26">
        <f t="shared" si="1"/>
        <v>44558</v>
      </c>
      <c r="G16" s="134" t="s">
        <v>15</v>
      </c>
      <c r="H16" s="135"/>
      <c r="I16" s="136"/>
      <c r="K16" s="5" t="b">
        <f t="shared" si="2"/>
        <v>0</v>
      </c>
      <c r="L16" s="3" t="s">
        <v>15</v>
      </c>
    </row>
    <row r="17" spans="1:12" ht="18" customHeight="1" x14ac:dyDescent="0.2">
      <c r="A17" s="26" t="b">
        <f t="shared" si="0"/>
        <v>0</v>
      </c>
      <c r="B17" s="134" t="s">
        <v>16</v>
      </c>
      <c r="C17" s="136"/>
      <c r="D17" s="136"/>
      <c r="E17" s="131"/>
      <c r="F17" s="26">
        <f t="shared" si="1"/>
        <v>44559</v>
      </c>
      <c r="G17" s="134" t="s">
        <v>16</v>
      </c>
      <c r="H17" s="135"/>
      <c r="I17" s="136"/>
      <c r="K17" s="5" t="b">
        <f t="shared" si="2"/>
        <v>0</v>
      </c>
      <c r="L17" s="3" t="s">
        <v>16</v>
      </c>
    </row>
    <row r="18" spans="1:12" ht="18" customHeight="1" x14ac:dyDescent="0.2">
      <c r="A18" s="26" t="b">
        <f t="shared" si="0"/>
        <v>0</v>
      </c>
      <c r="B18" s="134" t="s">
        <v>17</v>
      </c>
      <c r="C18" s="136"/>
      <c r="D18" s="136"/>
      <c r="E18" s="131"/>
      <c r="F18" s="26">
        <f t="shared" si="1"/>
        <v>44560</v>
      </c>
      <c r="G18" s="134" t="s">
        <v>17</v>
      </c>
      <c r="H18" s="135"/>
      <c r="I18" s="136"/>
      <c r="K18" s="5" t="b">
        <f t="shared" si="2"/>
        <v>0</v>
      </c>
      <c r="L18" s="3" t="s">
        <v>17</v>
      </c>
    </row>
    <row r="19" spans="1:12" ht="18" customHeight="1" x14ac:dyDescent="0.2">
      <c r="A19" s="26">
        <f t="shared" si="0"/>
        <v>44540</v>
      </c>
      <c r="B19" s="134" t="s">
        <v>18</v>
      </c>
      <c r="C19" s="135"/>
      <c r="D19" s="136"/>
      <c r="E19" s="131"/>
      <c r="F19" s="26">
        <f t="shared" si="1"/>
        <v>44561</v>
      </c>
      <c r="G19" s="134" t="s">
        <v>18</v>
      </c>
      <c r="H19" s="135"/>
      <c r="I19" s="136"/>
      <c r="K19" s="5">
        <f t="shared" si="2"/>
        <v>44540</v>
      </c>
      <c r="L19" s="3" t="s">
        <v>18</v>
      </c>
    </row>
    <row r="20" spans="1:12" ht="18" customHeight="1" thickBot="1" x14ac:dyDescent="0.25">
      <c r="A20" s="27">
        <f t="shared" si="0"/>
        <v>44541</v>
      </c>
      <c r="B20" s="137" t="s">
        <v>19</v>
      </c>
      <c r="C20" s="138"/>
      <c r="D20" s="139"/>
      <c r="E20" s="131"/>
      <c r="F20" s="27">
        <f t="shared" si="1"/>
        <v>44562</v>
      </c>
      <c r="G20" s="137" t="s">
        <v>19</v>
      </c>
      <c r="H20" s="138"/>
      <c r="I20" s="139"/>
      <c r="K20" s="5">
        <f t="shared" si="2"/>
        <v>44541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44542</v>
      </c>
      <c r="B22" s="144" t="s">
        <v>13</v>
      </c>
      <c r="C22" s="133"/>
      <c r="D22" s="130"/>
      <c r="E22" s="131"/>
      <c r="F22" s="128">
        <f t="shared" ref="F22:F28" si="4">K46</f>
        <v>44563</v>
      </c>
      <c r="G22" s="144" t="s">
        <v>13</v>
      </c>
      <c r="H22" s="133"/>
      <c r="I22" s="130"/>
      <c r="K22" s="5">
        <f>IF(K20=0,"",IF(K20&lt;$G$9,K20+1,IF(K20=$G$9,"")))</f>
        <v>44542</v>
      </c>
      <c r="L22" s="3" t="s">
        <v>13</v>
      </c>
    </row>
    <row r="23" spans="1:12" ht="18" customHeight="1" x14ac:dyDescent="0.2">
      <c r="A23" s="26">
        <f t="shared" si="3"/>
        <v>44543</v>
      </c>
      <c r="B23" s="145" t="s">
        <v>14</v>
      </c>
      <c r="C23" s="135"/>
      <c r="D23" s="136"/>
      <c r="E23" s="131"/>
      <c r="F23" s="26">
        <f t="shared" si="4"/>
        <v>44564</v>
      </c>
      <c r="G23" s="145" t="s">
        <v>14</v>
      </c>
      <c r="H23" s="135"/>
      <c r="I23" s="136"/>
      <c r="K23" s="5">
        <f>IF(K22=0,"",IF(K22&lt;$G$9,K22+1,IF(K22=$G$9,"")))</f>
        <v>44543</v>
      </c>
      <c r="L23" s="3" t="s">
        <v>14</v>
      </c>
    </row>
    <row r="24" spans="1:12" ht="18" customHeight="1" x14ac:dyDescent="0.2">
      <c r="A24" s="26">
        <f t="shared" si="3"/>
        <v>44544</v>
      </c>
      <c r="B24" s="145" t="s">
        <v>15</v>
      </c>
      <c r="C24" s="135"/>
      <c r="D24" s="136"/>
      <c r="E24" s="131"/>
      <c r="F24" s="26">
        <f t="shared" si="4"/>
        <v>44565</v>
      </c>
      <c r="G24" s="145" t="s">
        <v>15</v>
      </c>
      <c r="H24" s="135"/>
      <c r="I24" s="136"/>
      <c r="K24" s="5">
        <f t="shared" ref="K24:K28" si="5">IF(K23=0,"",IF(K23&lt;$G$9,K23+1,IF(K23=$G$9,"")))</f>
        <v>44544</v>
      </c>
      <c r="L24" s="3" t="s">
        <v>15</v>
      </c>
    </row>
    <row r="25" spans="1:12" ht="18" customHeight="1" x14ac:dyDescent="0.2">
      <c r="A25" s="26">
        <f t="shared" si="3"/>
        <v>44545</v>
      </c>
      <c r="B25" s="145" t="s">
        <v>16</v>
      </c>
      <c r="C25" s="135"/>
      <c r="D25" s="136"/>
      <c r="E25" s="131"/>
      <c r="F25" s="26">
        <f t="shared" si="4"/>
        <v>44566</v>
      </c>
      <c r="G25" s="145" t="s">
        <v>16</v>
      </c>
      <c r="H25" s="135"/>
      <c r="I25" s="136"/>
      <c r="K25" s="5">
        <f t="shared" si="5"/>
        <v>44545</v>
      </c>
      <c r="L25" s="3" t="s">
        <v>16</v>
      </c>
    </row>
    <row r="26" spans="1:12" ht="18" customHeight="1" x14ac:dyDescent="0.2">
      <c r="A26" s="26">
        <f t="shared" si="3"/>
        <v>44546</v>
      </c>
      <c r="B26" s="145" t="s">
        <v>17</v>
      </c>
      <c r="C26" s="135"/>
      <c r="D26" s="136"/>
      <c r="E26" s="131"/>
      <c r="F26" s="26" t="str">
        <f t="shared" si="4"/>
        <v/>
      </c>
      <c r="G26" s="145" t="s">
        <v>17</v>
      </c>
      <c r="H26" s="136"/>
      <c r="I26" s="136"/>
      <c r="K26" s="5">
        <f t="shared" si="5"/>
        <v>44546</v>
      </c>
      <c r="L26" s="3" t="s">
        <v>17</v>
      </c>
    </row>
    <row r="27" spans="1:12" ht="18" customHeight="1" x14ac:dyDescent="0.2">
      <c r="A27" s="26">
        <f t="shared" si="3"/>
        <v>44547</v>
      </c>
      <c r="B27" s="145" t="s">
        <v>18</v>
      </c>
      <c r="C27" s="135"/>
      <c r="D27" s="136"/>
      <c r="E27" s="131"/>
      <c r="F27" s="26" t="b">
        <f t="shared" si="4"/>
        <v>0</v>
      </c>
      <c r="G27" s="145" t="s">
        <v>18</v>
      </c>
      <c r="H27" s="136"/>
      <c r="I27" s="136"/>
      <c r="K27" s="5">
        <f t="shared" si="5"/>
        <v>44547</v>
      </c>
      <c r="L27" s="3" t="s">
        <v>18</v>
      </c>
    </row>
    <row r="28" spans="1:12" ht="18" customHeight="1" thickBot="1" x14ac:dyDescent="0.25">
      <c r="A28" s="27">
        <f t="shared" si="3"/>
        <v>44548</v>
      </c>
      <c r="B28" s="146" t="s">
        <v>19</v>
      </c>
      <c r="C28" s="138"/>
      <c r="D28" s="139"/>
      <c r="E28" s="131"/>
      <c r="F28" s="27" t="b">
        <f t="shared" si="4"/>
        <v>0</v>
      </c>
      <c r="G28" s="146" t="s">
        <v>19</v>
      </c>
      <c r="H28" s="139"/>
      <c r="I28" s="139"/>
      <c r="K28" s="5">
        <f t="shared" si="5"/>
        <v>44548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44549</v>
      </c>
      <c r="B30" s="144" t="s">
        <v>13</v>
      </c>
      <c r="C30" s="133"/>
      <c r="D30" s="130"/>
      <c r="E30" s="30"/>
      <c r="F30" s="15" t="s">
        <v>29</v>
      </c>
      <c r="G30" s="29"/>
      <c r="H30" s="31">
        <f>(C21+C29+C37+H21+H29)-C13</f>
        <v>0</v>
      </c>
      <c r="I30" s="31">
        <f>D21+D29+D37+I21+I29</f>
        <v>0</v>
      </c>
      <c r="K30" s="5">
        <f>IF(K28=0,"",IF(K28&lt;$G$9,K28+1,IF(K28=$G$9,"")))</f>
        <v>44549</v>
      </c>
      <c r="L30" s="3" t="s">
        <v>13</v>
      </c>
    </row>
    <row r="31" spans="1:12" ht="18" customHeight="1" thickTop="1" x14ac:dyDescent="0.2">
      <c r="A31" s="26">
        <f t="shared" si="6"/>
        <v>44550</v>
      </c>
      <c r="B31" s="145" t="s">
        <v>14</v>
      </c>
      <c r="C31" s="135"/>
      <c r="D31" s="136"/>
      <c r="E31" s="30"/>
      <c r="F31" s="197" t="s">
        <v>32</v>
      </c>
      <c r="G31" s="198"/>
      <c r="H31" s="198"/>
      <c r="I31" s="199"/>
      <c r="K31" s="5">
        <f>IF(K30=0,"",IF(K30&lt;$G$9,K30+1,IF(K30=$G$9,"")))</f>
        <v>44550</v>
      </c>
      <c r="L31" s="3" t="s">
        <v>14</v>
      </c>
    </row>
    <row r="32" spans="1:12" ht="18" customHeight="1" x14ac:dyDescent="0.2">
      <c r="A32" s="26">
        <f t="shared" si="6"/>
        <v>44551</v>
      </c>
      <c r="B32" s="145" t="s">
        <v>15</v>
      </c>
      <c r="C32" s="135"/>
      <c r="D32" s="136"/>
      <c r="E32" s="30"/>
      <c r="F32" s="200"/>
      <c r="G32" s="201"/>
      <c r="H32" s="201"/>
      <c r="I32" s="202"/>
      <c r="K32" s="5">
        <f t="shared" ref="K32:K36" si="7">IF(K31=0,"",IF(K31&lt;$G$9,K31+1,IF(K31=$G$9,"")))</f>
        <v>44551</v>
      </c>
      <c r="L32" s="3" t="s">
        <v>15</v>
      </c>
    </row>
    <row r="33" spans="1:12" ht="18" customHeight="1" x14ac:dyDescent="0.2">
      <c r="A33" s="26">
        <f t="shared" si="6"/>
        <v>44552</v>
      </c>
      <c r="B33" s="145" t="s">
        <v>16</v>
      </c>
      <c r="C33" s="135"/>
      <c r="D33" s="136"/>
      <c r="E33" s="30"/>
      <c r="F33" s="200"/>
      <c r="G33" s="201"/>
      <c r="H33" s="201"/>
      <c r="I33" s="202"/>
      <c r="K33" s="5">
        <f t="shared" si="7"/>
        <v>44552</v>
      </c>
      <c r="L33" s="3" t="s">
        <v>16</v>
      </c>
    </row>
    <row r="34" spans="1:12" ht="18" customHeight="1" x14ac:dyDescent="0.2">
      <c r="A34" s="26">
        <f t="shared" si="6"/>
        <v>44553</v>
      </c>
      <c r="B34" s="145" t="s">
        <v>17</v>
      </c>
      <c r="C34" s="135"/>
      <c r="D34" s="136"/>
      <c r="E34" s="30"/>
      <c r="F34" s="200"/>
      <c r="G34" s="201"/>
      <c r="H34" s="201"/>
      <c r="I34" s="202"/>
      <c r="K34" s="5">
        <f t="shared" si="7"/>
        <v>44553</v>
      </c>
      <c r="L34" s="3" t="s">
        <v>17</v>
      </c>
    </row>
    <row r="35" spans="1:12" ht="18" customHeight="1" x14ac:dyDescent="0.2">
      <c r="A35" s="26">
        <f t="shared" si="6"/>
        <v>44554</v>
      </c>
      <c r="B35" s="145" t="s">
        <v>18</v>
      </c>
      <c r="C35" s="135"/>
      <c r="D35" s="136"/>
      <c r="E35" s="30"/>
      <c r="F35" s="200"/>
      <c r="G35" s="201"/>
      <c r="H35" s="201"/>
      <c r="I35" s="202"/>
      <c r="K35" s="5">
        <f t="shared" si="7"/>
        <v>44554</v>
      </c>
      <c r="L35" s="3" t="s">
        <v>18</v>
      </c>
    </row>
    <row r="36" spans="1:12" ht="18" customHeight="1" thickBot="1" x14ac:dyDescent="0.25">
      <c r="A36" s="27">
        <f t="shared" si="6"/>
        <v>44555</v>
      </c>
      <c r="B36" s="146" t="s">
        <v>19</v>
      </c>
      <c r="C36" s="138"/>
      <c r="D36" s="139"/>
      <c r="E36" s="30"/>
      <c r="F36" s="200"/>
      <c r="G36" s="201"/>
      <c r="H36" s="201"/>
      <c r="I36" s="202"/>
      <c r="K36" s="5">
        <f t="shared" si="7"/>
        <v>44555</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44556</v>
      </c>
      <c r="L38" s="3" t="s">
        <v>13</v>
      </c>
    </row>
    <row r="39" spans="1:12" ht="24.75" customHeight="1" thickBot="1" x14ac:dyDescent="0.25">
      <c r="A39" s="173"/>
      <c r="B39" s="173"/>
      <c r="C39" s="34"/>
      <c r="D39" s="35"/>
      <c r="E39" s="34"/>
      <c r="F39" s="173"/>
      <c r="G39" s="173"/>
      <c r="H39" s="34"/>
      <c r="I39" s="35"/>
      <c r="K39" s="5">
        <f>IF(K38=0,"",IF(K38&lt;$G$9,K38+1,IF(K38=$G$9,"")))</f>
        <v>44557</v>
      </c>
      <c r="L39" s="3" t="s">
        <v>14</v>
      </c>
    </row>
    <row r="40" spans="1:12" x14ac:dyDescent="0.2">
      <c r="A40" s="174" t="s">
        <v>30</v>
      </c>
      <c r="B40" s="174"/>
      <c r="C40" s="34"/>
      <c r="D40" s="36" t="s">
        <v>25</v>
      </c>
      <c r="E40" s="34"/>
      <c r="F40" s="174" t="s">
        <v>31</v>
      </c>
      <c r="G40" s="174"/>
      <c r="H40" s="34"/>
      <c r="I40" s="36" t="s">
        <v>25</v>
      </c>
      <c r="K40" s="5">
        <f t="shared" ref="K40:K44" si="8">IF(K39=0,"",IF(K39&lt;$G$9,K39+1,IF(K39=$G$9,"")))</f>
        <v>44558</v>
      </c>
      <c r="L40" s="3" t="s">
        <v>15</v>
      </c>
    </row>
    <row r="41" spans="1:12" x14ac:dyDescent="0.2">
      <c r="A41" s="34"/>
      <c r="B41" s="34"/>
      <c r="C41" s="34"/>
      <c r="D41" s="34"/>
      <c r="E41" s="34"/>
      <c r="F41" s="34"/>
      <c r="G41" s="34"/>
      <c r="H41" s="34"/>
      <c r="I41" s="34"/>
      <c r="K41" s="5">
        <f t="shared" si="8"/>
        <v>44559</v>
      </c>
      <c r="L41" s="3" t="s">
        <v>16</v>
      </c>
    </row>
    <row r="42" spans="1:12" ht="30.75" customHeight="1" x14ac:dyDescent="0.25">
      <c r="A42" s="176" t="s">
        <v>26</v>
      </c>
      <c r="B42" s="176"/>
      <c r="C42" s="176"/>
      <c r="D42" s="176"/>
      <c r="E42" s="34"/>
      <c r="F42" s="175" t="s">
        <v>27</v>
      </c>
      <c r="G42" s="175"/>
      <c r="H42" s="175"/>
      <c r="I42" s="175"/>
      <c r="K42" s="5">
        <f t="shared" si="8"/>
        <v>44560</v>
      </c>
      <c r="L42" s="3" t="s">
        <v>17</v>
      </c>
    </row>
    <row r="43" spans="1:12" x14ac:dyDescent="0.2">
      <c r="K43" s="5">
        <f t="shared" si="8"/>
        <v>44561</v>
      </c>
      <c r="L43" s="3" t="s">
        <v>18</v>
      </c>
    </row>
    <row r="44" spans="1:12" x14ac:dyDescent="0.2">
      <c r="K44" s="5">
        <f t="shared" si="8"/>
        <v>44562</v>
      </c>
      <c r="L44" s="3" t="s">
        <v>19</v>
      </c>
    </row>
    <row r="45" spans="1:12" x14ac:dyDescent="0.2">
      <c r="K45" s="10" t="s">
        <v>23</v>
      </c>
      <c r="L45" s="10"/>
    </row>
    <row r="46" spans="1:12" x14ac:dyDescent="0.2">
      <c r="K46" s="5">
        <f>IF(K44=0,"",IF(K44&lt;$G$9,K44+1,IF(K44=$G$9,"")))</f>
        <v>44563</v>
      </c>
      <c r="L46" s="3" t="s">
        <v>13</v>
      </c>
    </row>
    <row r="47" spans="1:12" x14ac:dyDescent="0.2">
      <c r="K47" s="5">
        <f>IF(K46=0,"",IF(K46&lt;$G$9,K46+1,IF(K46=$G$9,"")))</f>
        <v>44564</v>
      </c>
      <c r="L47" s="3" t="s">
        <v>14</v>
      </c>
    </row>
    <row r="48" spans="1:12" x14ac:dyDescent="0.2">
      <c r="K48" s="5">
        <f t="shared" ref="K48:K52" si="9">IF(K47=0,"",IF(K47&lt;$G$9,K47+1,IF(K47=$G$9,"")))</f>
        <v>44565</v>
      </c>
      <c r="L48" s="3" t="s">
        <v>15</v>
      </c>
    </row>
    <row r="49" spans="11:12" x14ac:dyDescent="0.2">
      <c r="K49" s="5">
        <f t="shared" si="9"/>
        <v>44566</v>
      </c>
      <c r="L49" s="3" t="s">
        <v>16</v>
      </c>
    </row>
    <row r="50" spans="11:12" x14ac:dyDescent="0.2">
      <c r="K50" s="5" t="str">
        <f t="shared" si="9"/>
        <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Schedule'!$K$24</f>
        <v>44567</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Schedule'!$L$24</f>
        <v>44581</v>
      </c>
      <c r="H9" s="190"/>
      <c r="I9" s="190"/>
      <c r="J9" s="38"/>
    </row>
    <row r="10" spans="1:12" ht="18" customHeight="1" thickBot="1" x14ac:dyDescent="0.25">
      <c r="A10" s="33" t="s">
        <v>7</v>
      </c>
      <c r="B10" s="196">
        <f>'June 22, 2021 - July 6, 2021'!$B$10</f>
        <v>0</v>
      </c>
      <c r="C10" s="196"/>
      <c r="D10" s="196"/>
      <c r="E10" s="4"/>
      <c r="F10" s="33" t="s">
        <v>8</v>
      </c>
      <c r="G10" s="191">
        <f>'Payroll Schedule'!$B$24</f>
        <v>2</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'Dec 10, 2021 - Jan 5, 2022'!$H$29</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44567</v>
      </c>
      <c r="B18" s="134" t="s">
        <v>17</v>
      </c>
      <c r="C18" s="135"/>
      <c r="D18" s="136"/>
      <c r="E18" s="131"/>
      <c r="F18" s="26" t="b">
        <f t="shared" si="1"/>
        <v>0</v>
      </c>
      <c r="G18" s="134" t="s">
        <v>17</v>
      </c>
      <c r="H18" s="136"/>
      <c r="I18" s="136"/>
      <c r="K18" s="5">
        <f t="shared" si="2"/>
        <v>44567</v>
      </c>
      <c r="L18" s="3" t="s">
        <v>17</v>
      </c>
    </row>
    <row r="19" spans="1:12" ht="18" customHeight="1" x14ac:dyDescent="0.2">
      <c r="A19" s="26">
        <f t="shared" si="0"/>
        <v>44568</v>
      </c>
      <c r="B19" s="134" t="s">
        <v>18</v>
      </c>
      <c r="C19" s="135"/>
      <c r="D19" s="136"/>
      <c r="E19" s="131"/>
      <c r="F19" s="26" t="b">
        <f t="shared" si="1"/>
        <v>0</v>
      </c>
      <c r="G19" s="134" t="s">
        <v>18</v>
      </c>
      <c r="H19" s="136"/>
      <c r="I19" s="136"/>
      <c r="K19" s="5">
        <f t="shared" si="2"/>
        <v>44568</v>
      </c>
      <c r="L19" s="3" t="s">
        <v>18</v>
      </c>
    </row>
    <row r="20" spans="1:12" ht="18" customHeight="1" thickBot="1" x14ac:dyDescent="0.25">
      <c r="A20" s="27">
        <f t="shared" si="0"/>
        <v>44569</v>
      </c>
      <c r="B20" s="137" t="s">
        <v>19</v>
      </c>
      <c r="C20" s="138"/>
      <c r="D20" s="139"/>
      <c r="E20" s="131"/>
      <c r="F20" s="27" t="b">
        <f t="shared" si="1"/>
        <v>0</v>
      </c>
      <c r="G20" s="137" t="s">
        <v>19</v>
      </c>
      <c r="H20" s="139"/>
      <c r="I20" s="139"/>
      <c r="K20" s="5">
        <f t="shared" si="2"/>
        <v>44569</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44570</v>
      </c>
      <c r="B22" s="144" t="s">
        <v>13</v>
      </c>
      <c r="C22" s="133"/>
      <c r="D22" s="130"/>
      <c r="E22" s="131"/>
      <c r="F22" s="128" t="b">
        <f t="shared" ref="F22:F28" si="4">K46</f>
        <v>0</v>
      </c>
      <c r="G22" s="144" t="s">
        <v>13</v>
      </c>
      <c r="H22" s="130"/>
      <c r="I22" s="130"/>
      <c r="K22" s="5">
        <f>IF(K20=0,"",IF(K20&lt;$G$9,K20+1,IF(K20=$G$9,"")))</f>
        <v>44570</v>
      </c>
      <c r="L22" s="3" t="s">
        <v>13</v>
      </c>
    </row>
    <row r="23" spans="1:12" ht="18" customHeight="1" x14ac:dyDescent="0.2">
      <c r="A23" s="26">
        <f t="shared" si="3"/>
        <v>44571</v>
      </c>
      <c r="B23" s="145" t="s">
        <v>14</v>
      </c>
      <c r="C23" s="135"/>
      <c r="D23" s="136"/>
      <c r="E23" s="131"/>
      <c r="F23" s="26" t="b">
        <f t="shared" si="4"/>
        <v>0</v>
      </c>
      <c r="G23" s="145" t="s">
        <v>14</v>
      </c>
      <c r="H23" s="136"/>
      <c r="I23" s="136"/>
      <c r="K23" s="5">
        <f>IF(K22=0,"",IF(K22&lt;$G$9,K22+1,IF(K22=$G$9,"")))</f>
        <v>44571</v>
      </c>
      <c r="L23" s="3" t="s">
        <v>14</v>
      </c>
    </row>
    <row r="24" spans="1:12" ht="18" customHeight="1" x14ac:dyDescent="0.2">
      <c r="A24" s="26">
        <f t="shared" si="3"/>
        <v>44572</v>
      </c>
      <c r="B24" s="145" t="s">
        <v>15</v>
      </c>
      <c r="C24" s="135"/>
      <c r="D24" s="136"/>
      <c r="E24" s="131"/>
      <c r="F24" s="26" t="b">
        <f t="shared" si="4"/>
        <v>0</v>
      </c>
      <c r="G24" s="145" t="s">
        <v>15</v>
      </c>
      <c r="H24" s="136"/>
      <c r="I24" s="136"/>
      <c r="K24" s="5">
        <f t="shared" ref="K24:K28" si="5">IF(K23=0,"",IF(K23&lt;$G$9,K23+1,IF(K23=$G$9,"")))</f>
        <v>44572</v>
      </c>
      <c r="L24" s="3" t="s">
        <v>15</v>
      </c>
    </row>
    <row r="25" spans="1:12" ht="18" customHeight="1" x14ac:dyDescent="0.2">
      <c r="A25" s="26">
        <f t="shared" si="3"/>
        <v>44573</v>
      </c>
      <c r="B25" s="145" t="s">
        <v>16</v>
      </c>
      <c r="C25" s="135"/>
      <c r="D25" s="136"/>
      <c r="E25" s="131"/>
      <c r="F25" s="26" t="b">
        <f t="shared" si="4"/>
        <v>0</v>
      </c>
      <c r="G25" s="145" t="s">
        <v>16</v>
      </c>
      <c r="H25" s="136"/>
      <c r="I25" s="136"/>
      <c r="K25" s="5">
        <f t="shared" si="5"/>
        <v>44573</v>
      </c>
      <c r="L25" s="3" t="s">
        <v>16</v>
      </c>
    </row>
    <row r="26" spans="1:12" ht="18" customHeight="1" x14ac:dyDescent="0.2">
      <c r="A26" s="26">
        <f t="shared" si="3"/>
        <v>44574</v>
      </c>
      <c r="B26" s="145" t="s">
        <v>17</v>
      </c>
      <c r="C26" s="135"/>
      <c r="D26" s="136"/>
      <c r="E26" s="131"/>
      <c r="F26" s="26" t="b">
        <f t="shared" si="4"/>
        <v>0</v>
      </c>
      <c r="G26" s="145" t="s">
        <v>17</v>
      </c>
      <c r="H26" s="136"/>
      <c r="I26" s="136"/>
      <c r="K26" s="5">
        <f t="shared" si="5"/>
        <v>44574</v>
      </c>
      <c r="L26" s="3" t="s">
        <v>17</v>
      </c>
    </row>
    <row r="27" spans="1:12" ht="18" customHeight="1" x14ac:dyDescent="0.2">
      <c r="A27" s="26">
        <f t="shared" si="3"/>
        <v>44575</v>
      </c>
      <c r="B27" s="145" t="s">
        <v>18</v>
      </c>
      <c r="C27" s="135"/>
      <c r="D27" s="136"/>
      <c r="E27" s="131"/>
      <c r="F27" s="26" t="b">
        <f t="shared" si="4"/>
        <v>0</v>
      </c>
      <c r="G27" s="145" t="s">
        <v>18</v>
      </c>
      <c r="H27" s="136"/>
      <c r="I27" s="136"/>
      <c r="K27" s="5">
        <f t="shared" si="5"/>
        <v>44575</v>
      </c>
      <c r="L27" s="3" t="s">
        <v>18</v>
      </c>
    </row>
    <row r="28" spans="1:12" ht="18" customHeight="1" thickBot="1" x14ac:dyDescent="0.25">
      <c r="A28" s="27">
        <f t="shared" si="3"/>
        <v>44576</v>
      </c>
      <c r="B28" s="146" t="s">
        <v>19</v>
      </c>
      <c r="C28" s="138"/>
      <c r="D28" s="139"/>
      <c r="E28" s="131"/>
      <c r="F28" s="27" t="b">
        <f t="shared" si="4"/>
        <v>0</v>
      </c>
      <c r="G28" s="146" t="s">
        <v>19</v>
      </c>
      <c r="H28" s="139"/>
      <c r="I28" s="139"/>
      <c r="K28" s="5">
        <f t="shared" si="5"/>
        <v>44576</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44577</v>
      </c>
      <c r="B30" s="144" t="s">
        <v>13</v>
      </c>
      <c r="C30" s="133"/>
      <c r="D30" s="130"/>
      <c r="E30" s="30"/>
      <c r="F30" s="15" t="s">
        <v>29</v>
      </c>
      <c r="G30" s="29"/>
      <c r="H30" s="31">
        <f>(C21+C29+C37+H21+H29)-C13</f>
        <v>0</v>
      </c>
      <c r="I30" s="31">
        <f>D21+D29+D37+I21+I29</f>
        <v>0</v>
      </c>
      <c r="K30" s="5">
        <f>IF(K28=0,"",IF(K28&lt;$G$9,K28+1,IF(K28=$G$9,"")))</f>
        <v>44577</v>
      </c>
      <c r="L30" s="3" t="s">
        <v>13</v>
      </c>
    </row>
    <row r="31" spans="1:12" ht="18" customHeight="1" thickTop="1" x14ac:dyDescent="0.2">
      <c r="A31" s="26">
        <f t="shared" si="6"/>
        <v>44578</v>
      </c>
      <c r="B31" s="145" t="s">
        <v>14</v>
      </c>
      <c r="C31" s="135"/>
      <c r="D31" s="136"/>
      <c r="E31" s="30"/>
      <c r="F31" s="197" t="s">
        <v>32</v>
      </c>
      <c r="G31" s="198"/>
      <c r="H31" s="198"/>
      <c r="I31" s="199"/>
      <c r="K31" s="5">
        <f>IF(K30=0,"",IF(K30&lt;$G$9,K30+1,IF(K30=$G$9,"")))</f>
        <v>44578</v>
      </c>
      <c r="L31" s="3" t="s">
        <v>14</v>
      </c>
    </row>
    <row r="32" spans="1:12" ht="18" customHeight="1" x14ac:dyDescent="0.2">
      <c r="A32" s="26">
        <f t="shared" si="6"/>
        <v>44579</v>
      </c>
      <c r="B32" s="145" t="s">
        <v>15</v>
      </c>
      <c r="C32" s="135"/>
      <c r="D32" s="136"/>
      <c r="E32" s="30"/>
      <c r="F32" s="200"/>
      <c r="G32" s="201"/>
      <c r="H32" s="201"/>
      <c r="I32" s="202"/>
      <c r="K32" s="5">
        <f t="shared" ref="K32:K36" si="7">IF(K31=0,"",IF(K31&lt;$G$9,K31+1,IF(K31=$G$9,"")))</f>
        <v>44579</v>
      </c>
      <c r="L32" s="3" t="s">
        <v>15</v>
      </c>
    </row>
    <row r="33" spans="1:12" ht="18" customHeight="1" x14ac:dyDescent="0.2">
      <c r="A33" s="26">
        <f t="shared" si="6"/>
        <v>44580</v>
      </c>
      <c r="B33" s="145" t="s">
        <v>16</v>
      </c>
      <c r="C33" s="135"/>
      <c r="D33" s="136"/>
      <c r="E33" s="30"/>
      <c r="F33" s="200"/>
      <c r="G33" s="201"/>
      <c r="H33" s="201"/>
      <c r="I33" s="202"/>
      <c r="K33" s="5">
        <f t="shared" si="7"/>
        <v>44580</v>
      </c>
      <c r="L33" s="3" t="s">
        <v>16</v>
      </c>
    </row>
    <row r="34" spans="1:12" ht="18" customHeight="1" x14ac:dyDescent="0.2">
      <c r="A34" s="26">
        <f t="shared" si="6"/>
        <v>44581</v>
      </c>
      <c r="B34" s="145" t="s">
        <v>17</v>
      </c>
      <c r="C34" s="135"/>
      <c r="D34" s="136"/>
      <c r="E34" s="30"/>
      <c r="F34" s="200"/>
      <c r="G34" s="201"/>
      <c r="H34" s="201"/>
      <c r="I34" s="202"/>
      <c r="K34" s="5">
        <f t="shared" si="7"/>
        <v>44581</v>
      </c>
      <c r="L34" s="3" t="s">
        <v>17</v>
      </c>
    </row>
    <row r="35" spans="1:12" ht="18" customHeight="1" x14ac:dyDescent="0.2">
      <c r="A35" s="26" t="str">
        <f t="shared" si="6"/>
        <v/>
      </c>
      <c r="B35" s="145" t="s">
        <v>18</v>
      </c>
      <c r="C35" s="136"/>
      <c r="D35" s="136"/>
      <c r="E35" s="30"/>
      <c r="F35" s="200"/>
      <c r="G35" s="201"/>
      <c r="H35" s="201"/>
      <c r="I35" s="202"/>
      <c r="K35" s="5" t="str">
        <f t="shared" si="7"/>
        <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Schedule'!$K$26</f>
        <v>44582</v>
      </c>
      <c r="H8" s="195"/>
      <c r="I8" s="195"/>
      <c r="J8" s="37"/>
      <c r="K8" s="12" t="str">
        <f>TEXT(G8,"dddd")</f>
        <v>Friday</v>
      </c>
    </row>
    <row r="9" spans="1:12" ht="18" customHeight="1" thickBot="1" x14ac:dyDescent="0.25">
      <c r="A9" s="33" t="s">
        <v>5</v>
      </c>
      <c r="B9" s="196">
        <f>'June 22, 2021 - July 6, 2021'!$B$9</f>
        <v>0</v>
      </c>
      <c r="C9" s="196"/>
      <c r="D9" s="196"/>
      <c r="E9" s="4"/>
      <c r="F9" s="33" t="s">
        <v>6</v>
      </c>
      <c r="G9" s="190">
        <f>'Payroll Schedule'!$L$26</f>
        <v>44598</v>
      </c>
      <c r="H9" s="190"/>
      <c r="I9" s="190"/>
      <c r="J9" s="38"/>
    </row>
    <row r="10" spans="1:12" ht="18" customHeight="1" thickBot="1" x14ac:dyDescent="0.25">
      <c r="A10" s="33" t="s">
        <v>7</v>
      </c>
      <c r="B10" s="196">
        <f>'June 22, 2021 - July 6, 2021'!$B$10</f>
        <v>0</v>
      </c>
      <c r="C10" s="196"/>
      <c r="D10" s="196"/>
      <c r="E10" s="4"/>
      <c r="F10" s="33" t="s">
        <v>8</v>
      </c>
      <c r="G10" s="191">
        <f>'Payroll Schedule'!$B$26</f>
        <v>3</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'Jan 6, 2022 - Jan 20,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44598</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44582</v>
      </c>
      <c r="B19" s="134" t="s">
        <v>18</v>
      </c>
      <c r="C19" s="135"/>
      <c r="D19" s="136"/>
      <c r="E19" s="131"/>
      <c r="F19" s="26" t="b">
        <f t="shared" si="1"/>
        <v>0</v>
      </c>
      <c r="G19" s="134" t="s">
        <v>18</v>
      </c>
      <c r="H19" s="136"/>
      <c r="I19" s="136"/>
      <c r="K19" s="5">
        <f t="shared" si="2"/>
        <v>44582</v>
      </c>
      <c r="L19" s="3" t="s">
        <v>18</v>
      </c>
    </row>
    <row r="20" spans="1:12" ht="18" customHeight="1" thickBot="1" x14ac:dyDescent="0.25">
      <c r="A20" s="27">
        <f t="shared" si="0"/>
        <v>44583</v>
      </c>
      <c r="B20" s="137" t="s">
        <v>19</v>
      </c>
      <c r="C20" s="138"/>
      <c r="D20" s="139"/>
      <c r="E20" s="131"/>
      <c r="F20" s="27" t="b">
        <f t="shared" si="1"/>
        <v>0</v>
      </c>
      <c r="G20" s="137" t="s">
        <v>19</v>
      </c>
      <c r="H20" s="139"/>
      <c r="I20" s="139"/>
      <c r="K20" s="5">
        <f t="shared" si="2"/>
        <v>44583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44584</v>
      </c>
      <c r="B22" s="144" t="s">
        <v>13</v>
      </c>
      <c r="C22" s="133"/>
      <c r="D22" s="130"/>
      <c r="E22" s="131"/>
      <c r="F22" s="128" t="b">
        <f t="shared" ref="F22:F28" si="4">K46</f>
        <v>0</v>
      </c>
      <c r="G22" s="144" t="s">
        <v>13</v>
      </c>
      <c r="H22" s="130"/>
      <c r="I22" s="130"/>
      <c r="K22" s="5">
        <f>IF(K20=0,"",IF(K20&lt;$G$9,K20+1,IF(K20=$G$9,"")))</f>
        <v>44584</v>
      </c>
      <c r="L22" s="3" t="s">
        <v>13</v>
      </c>
    </row>
    <row r="23" spans="1:12" ht="18" customHeight="1" x14ac:dyDescent="0.2">
      <c r="A23" s="26">
        <f t="shared" si="3"/>
        <v>44585</v>
      </c>
      <c r="B23" s="145" t="s">
        <v>14</v>
      </c>
      <c r="C23" s="135"/>
      <c r="D23" s="136"/>
      <c r="E23" s="131"/>
      <c r="F23" s="26" t="b">
        <f t="shared" si="4"/>
        <v>0</v>
      </c>
      <c r="G23" s="145" t="s">
        <v>14</v>
      </c>
      <c r="H23" s="136"/>
      <c r="I23" s="136"/>
      <c r="K23" s="5">
        <f>IF(K22=0,"",IF(K22&lt;$G$9,K22+1,IF(K22=$G$9,"")))</f>
        <v>44585</v>
      </c>
      <c r="L23" s="3" t="s">
        <v>14</v>
      </c>
    </row>
    <row r="24" spans="1:12" ht="18" customHeight="1" x14ac:dyDescent="0.2">
      <c r="A24" s="26">
        <f t="shared" si="3"/>
        <v>44586</v>
      </c>
      <c r="B24" s="145" t="s">
        <v>15</v>
      </c>
      <c r="C24" s="135"/>
      <c r="D24" s="136"/>
      <c r="E24" s="131"/>
      <c r="F24" s="26" t="b">
        <f t="shared" si="4"/>
        <v>0</v>
      </c>
      <c r="G24" s="145" t="s">
        <v>15</v>
      </c>
      <c r="H24" s="136"/>
      <c r="I24" s="136"/>
      <c r="K24" s="5">
        <f t="shared" ref="K24:K28" si="5">IF(K23=0,"",IF(K23&lt;$G$9,K23+1,IF(K23=$G$9,"")))</f>
        <v>44586</v>
      </c>
      <c r="L24" s="3" t="s">
        <v>15</v>
      </c>
    </row>
    <row r="25" spans="1:12" ht="18" customHeight="1" x14ac:dyDescent="0.2">
      <c r="A25" s="26">
        <f t="shared" si="3"/>
        <v>44587</v>
      </c>
      <c r="B25" s="145" t="s">
        <v>16</v>
      </c>
      <c r="C25" s="135"/>
      <c r="D25" s="136"/>
      <c r="E25" s="131"/>
      <c r="F25" s="26" t="b">
        <f t="shared" si="4"/>
        <v>0</v>
      </c>
      <c r="G25" s="145" t="s">
        <v>16</v>
      </c>
      <c r="H25" s="136"/>
      <c r="I25" s="136"/>
      <c r="K25" s="5">
        <f t="shared" si="5"/>
        <v>44587</v>
      </c>
      <c r="L25" s="3" t="s">
        <v>16</v>
      </c>
    </row>
    <row r="26" spans="1:12" ht="18" customHeight="1" x14ac:dyDescent="0.2">
      <c r="A26" s="26">
        <f t="shared" si="3"/>
        <v>44588</v>
      </c>
      <c r="B26" s="145" t="s">
        <v>17</v>
      </c>
      <c r="C26" s="135"/>
      <c r="D26" s="136"/>
      <c r="E26" s="131"/>
      <c r="F26" s="26" t="b">
        <f t="shared" si="4"/>
        <v>0</v>
      </c>
      <c r="G26" s="145" t="s">
        <v>17</v>
      </c>
      <c r="H26" s="136"/>
      <c r="I26" s="136"/>
      <c r="K26" s="5">
        <f t="shared" si="5"/>
        <v>44588</v>
      </c>
      <c r="L26" s="3" t="s">
        <v>17</v>
      </c>
    </row>
    <row r="27" spans="1:12" ht="18" customHeight="1" x14ac:dyDescent="0.2">
      <c r="A27" s="26">
        <f t="shared" si="3"/>
        <v>44589</v>
      </c>
      <c r="B27" s="145" t="s">
        <v>18</v>
      </c>
      <c r="C27" s="135"/>
      <c r="D27" s="136"/>
      <c r="E27" s="131"/>
      <c r="F27" s="26" t="b">
        <f t="shared" si="4"/>
        <v>0</v>
      </c>
      <c r="G27" s="145" t="s">
        <v>18</v>
      </c>
      <c r="H27" s="136"/>
      <c r="I27" s="136"/>
      <c r="K27" s="5">
        <f t="shared" si="5"/>
        <v>44589</v>
      </c>
      <c r="L27" s="3" t="s">
        <v>18</v>
      </c>
    </row>
    <row r="28" spans="1:12" ht="18" customHeight="1" thickBot="1" x14ac:dyDescent="0.25">
      <c r="A28" s="27">
        <f t="shared" si="3"/>
        <v>44590</v>
      </c>
      <c r="B28" s="146" t="s">
        <v>19</v>
      </c>
      <c r="C28" s="138"/>
      <c r="D28" s="139"/>
      <c r="E28" s="131"/>
      <c r="F28" s="27" t="b">
        <f t="shared" si="4"/>
        <v>0</v>
      </c>
      <c r="G28" s="146" t="s">
        <v>19</v>
      </c>
      <c r="H28" s="139"/>
      <c r="I28" s="139"/>
      <c r="K28" s="5">
        <f t="shared" si="5"/>
        <v>44590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44591</v>
      </c>
      <c r="B30" s="144" t="s">
        <v>13</v>
      </c>
      <c r="C30" s="133"/>
      <c r="D30" s="130"/>
      <c r="E30" s="30"/>
      <c r="F30" s="15" t="s">
        <v>29</v>
      </c>
      <c r="G30" s="29"/>
      <c r="H30" s="31">
        <f>(C21+C29+C37+H21+H29)-C13</f>
        <v>0</v>
      </c>
      <c r="I30" s="31">
        <f>D21+D29+D37+I21+I29</f>
        <v>0</v>
      </c>
      <c r="K30" s="5">
        <f>IF(K28=0,"",IF(K28&lt;$G$9,K28+1,IF(K28=$G$9,"")))</f>
        <v>44591</v>
      </c>
      <c r="L30" s="3" t="s">
        <v>13</v>
      </c>
    </row>
    <row r="31" spans="1:12" ht="18" customHeight="1" thickTop="1" x14ac:dyDescent="0.2">
      <c r="A31" s="26">
        <f t="shared" si="6"/>
        <v>44592</v>
      </c>
      <c r="B31" s="145" t="s">
        <v>14</v>
      </c>
      <c r="C31" s="135"/>
      <c r="D31" s="136"/>
      <c r="E31" s="30"/>
      <c r="F31" s="197" t="s">
        <v>32</v>
      </c>
      <c r="G31" s="198"/>
      <c r="H31" s="198"/>
      <c r="I31" s="199"/>
      <c r="K31" s="5">
        <f>IF(K30=0,"",IF(K30&lt;$G$9,K30+1,IF(K30=$G$9,"")))</f>
        <v>44592</v>
      </c>
      <c r="L31" s="3" t="s">
        <v>14</v>
      </c>
    </row>
    <row r="32" spans="1:12" ht="18" customHeight="1" x14ac:dyDescent="0.2">
      <c r="A32" s="26">
        <f t="shared" si="6"/>
        <v>44593</v>
      </c>
      <c r="B32" s="145" t="s">
        <v>15</v>
      </c>
      <c r="C32" s="135"/>
      <c r="D32" s="136"/>
      <c r="E32" s="30"/>
      <c r="F32" s="200"/>
      <c r="G32" s="201"/>
      <c r="H32" s="201"/>
      <c r="I32" s="202"/>
      <c r="K32" s="5">
        <f t="shared" ref="K32:K36" si="7">IF(K31=0,"",IF(K31&lt;$G$9,K31+1,IF(K31=$G$9,"")))</f>
        <v>44593</v>
      </c>
      <c r="L32" s="3" t="s">
        <v>15</v>
      </c>
    </row>
    <row r="33" spans="1:12" ht="18" customHeight="1" x14ac:dyDescent="0.2">
      <c r="A33" s="26">
        <f t="shared" si="6"/>
        <v>44594</v>
      </c>
      <c r="B33" s="145" t="s">
        <v>16</v>
      </c>
      <c r="C33" s="135"/>
      <c r="D33" s="136"/>
      <c r="E33" s="30"/>
      <c r="F33" s="200"/>
      <c r="G33" s="201"/>
      <c r="H33" s="201"/>
      <c r="I33" s="202"/>
      <c r="K33" s="5">
        <f t="shared" si="7"/>
        <v>44594</v>
      </c>
      <c r="L33" s="3" t="s">
        <v>16</v>
      </c>
    </row>
    <row r="34" spans="1:12" ht="18" customHeight="1" x14ac:dyDescent="0.2">
      <c r="A34" s="26">
        <f t="shared" si="6"/>
        <v>44595</v>
      </c>
      <c r="B34" s="145" t="s">
        <v>17</v>
      </c>
      <c r="C34" s="135"/>
      <c r="D34" s="136"/>
      <c r="E34" s="30"/>
      <c r="F34" s="200"/>
      <c r="G34" s="201"/>
      <c r="H34" s="201"/>
      <c r="I34" s="202"/>
      <c r="K34" s="5">
        <f t="shared" si="7"/>
        <v>44595</v>
      </c>
      <c r="L34" s="3" t="s">
        <v>17</v>
      </c>
    </row>
    <row r="35" spans="1:12" ht="18" customHeight="1" x14ac:dyDescent="0.2">
      <c r="A35" s="26">
        <f t="shared" si="6"/>
        <v>44596</v>
      </c>
      <c r="B35" s="145" t="s">
        <v>18</v>
      </c>
      <c r="C35" s="135"/>
      <c r="D35" s="136"/>
      <c r="E35" s="30"/>
      <c r="F35" s="200"/>
      <c r="G35" s="201"/>
      <c r="H35" s="201"/>
      <c r="I35" s="202"/>
      <c r="K35" s="5">
        <f t="shared" si="7"/>
        <v>44596</v>
      </c>
      <c r="L35" s="3" t="s">
        <v>18</v>
      </c>
    </row>
    <row r="36" spans="1:12" ht="18" customHeight="1" thickBot="1" x14ac:dyDescent="0.25">
      <c r="A36" s="27">
        <f t="shared" si="6"/>
        <v>44597</v>
      </c>
      <c r="B36" s="146" t="s">
        <v>19</v>
      </c>
      <c r="C36" s="138"/>
      <c r="D36" s="139"/>
      <c r="E36" s="30"/>
      <c r="F36" s="200"/>
      <c r="G36" s="201"/>
      <c r="H36" s="201"/>
      <c r="I36" s="202"/>
      <c r="K36" s="5">
        <f t="shared" si="7"/>
        <v>44597</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44598</v>
      </c>
      <c r="L38" s="3" t="s">
        <v>13</v>
      </c>
    </row>
    <row r="39" spans="1:12" ht="24.75" customHeight="1" thickBot="1" x14ac:dyDescent="0.25">
      <c r="A39" s="173"/>
      <c r="B39" s="173"/>
      <c r="C39" s="34"/>
      <c r="D39" s="35"/>
      <c r="E39" s="34"/>
      <c r="F39" s="173"/>
      <c r="G39" s="173"/>
      <c r="H39" s="34"/>
      <c r="I39" s="35"/>
      <c r="K39" s="5" t="str">
        <f>IF(K38=0,"",IF(K38&lt;$G$9,K38+1,IF(K38=$G$9,"")))</f>
        <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Schedule'!$K$27</f>
        <v>44599</v>
      </c>
      <c r="H8" s="195"/>
      <c r="I8" s="195"/>
      <c r="J8" s="37"/>
      <c r="K8" s="12" t="str">
        <f>TEXT(G8,"dddd")</f>
        <v>Monday</v>
      </c>
    </row>
    <row r="9" spans="1:12" ht="18" customHeight="1" thickBot="1" x14ac:dyDescent="0.25">
      <c r="A9" s="33" t="s">
        <v>5</v>
      </c>
      <c r="B9" s="196">
        <f>'June 22, 2021 - July 6, 2021'!$B$9</f>
        <v>0</v>
      </c>
      <c r="C9" s="196"/>
      <c r="D9" s="196"/>
      <c r="E9" s="4"/>
      <c r="F9" s="33" t="s">
        <v>6</v>
      </c>
      <c r="G9" s="190">
        <f>'Payroll Schedule'!$L$27</f>
        <v>44609</v>
      </c>
      <c r="H9" s="190"/>
      <c r="I9" s="190"/>
      <c r="J9" s="38"/>
    </row>
    <row r="10" spans="1:12" ht="18" customHeight="1" thickBot="1" x14ac:dyDescent="0.25">
      <c r="A10" s="33" t="s">
        <v>7</v>
      </c>
      <c r="B10" s="196">
        <f>'June 22, 2021 - July 6, 2021'!$B$10</f>
        <v>0</v>
      </c>
      <c r="C10" s="196"/>
      <c r="D10" s="196"/>
      <c r="E10" s="4"/>
      <c r="F10" s="33" t="s">
        <v>8</v>
      </c>
      <c r="G10" s="191">
        <f>'Payroll Schedule'!$B$27</f>
        <v>4</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'Jan 21, 2022 - Feb 6, 2022'!$H$21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44599</v>
      </c>
      <c r="B15" s="134" t="s">
        <v>14</v>
      </c>
      <c r="C15" s="135"/>
      <c r="D15" s="136"/>
      <c r="E15" s="131"/>
      <c r="F15" s="26" t="b">
        <f t="shared" si="1"/>
        <v>0</v>
      </c>
      <c r="G15" s="134" t="s">
        <v>14</v>
      </c>
      <c r="H15" s="136"/>
      <c r="I15" s="136"/>
      <c r="K15" s="5">
        <f t="shared" si="2"/>
        <v>44599</v>
      </c>
      <c r="L15" s="3" t="s">
        <v>14</v>
      </c>
    </row>
    <row r="16" spans="1:12" ht="18" customHeight="1" x14ac:dyDescent="0.2">
      <c r="A16" s="26">
        <f t="shared" si="0"/>
        <v>44600</v>
      </c>
      <c r="B16" s="134" t="s">
        <v>15</v>
      </c>
      <c r="C16" s="135"/>
      <c r="D16" s="136"/>
      <c r="E16" s="131"/>
      <c r="F16" s="26" t="b">
        <f t="shared" si="1"/>
        <v>0</v>
      </c>
      <c r="G16" s="134" t="s">
        <v>15</v>
      </c>
      <c r="H16" s="136"/>
      <c r="I16" s="136"/>
      <c r="K16" s="5">
        <f t="shared" si="2"/>
        <v>44600</v>
      </c>
      <c r="L16" s="3" t="s">
        <v>15</v>
      </c>
    </row>
    <row r="17" spans="1:12" ht="18" customHeight="1" x14ac:dyDescent="0.2">
      <c r="A17" s="26">
        <f t="shared" si="0"/>
        <v>44601</v>
      </c>
      <c r="B17" s="134" t="s">
        <v>16</v>
      </c>
      <c r="C17" s="135"/>
      <c r="D17" s="136"/>
      <c r="E17" s="131"/>
      <c r="F17" s="26" t="b">
        <f t="shared" si="1"/>
        <v>0</v>
      </c>
      <c r="G17" s="134" t="s">
        <v>16</v>
      </c>
      <c r="H17" s="136"/>
      <c r="I17" s="136"/>
      <c r="K17" s="5">
        <f t="shared" si="2"/>
        <v>44601</v>
      </c>
      <c r="L17" s="3" t="s">
        <v>16</v>
      </c>
    </row>
    <row r="18" spans="1:12" ht="18" customHeight="1" x14ac:dyDescent="0.2">
      <c r="A18" s="26">
        <f t="shared" si="0"/>
        <v>44602</v>
      </c>
      <c r="B18" s="134" t="s">
        <v>17</v>
      </c>
      <c r="C18" s="135"/>
      <c r="D18" s="136"/>
      <c r="E18" s="131"/>
      <c r="F18" s="26" t="b">
        <f t="shared" si="1"/>
        <v>0</v>
      </c>
      <c r="G18" s="134" t="s">
        <v>17</v>
      </c>
      <c r="H18" s="136"/>
      <c r="I18" s="136"/>
      <c r="K18" s="5">
        <f t="shared" si="2"/>
        <v>44602</v>
      </c>
      <c r="L18" s="3" t="s">
        <v>17</v>
      </c>
    </row>
    <row r="19" spans="1:12" ht="18" customHeight="1" x14ac:dyDescent="0.2">
      <c r="A19" s="26">
        <f t="shared" si="0"/>
        <v>44603</v>
      </c>
      <c r="B19" s="134" t="s">
        <v>18</v>
      </c>
      <c r="C19" s="135"/>
      <c r="D19" s="136"/>
      <c r="E19" s="131"/>
      <c r="F19" s="26" t="b">
        <f t="shared" si="1"/>
        <v>0</v>
      </c>
      <c r="G19" s="134" t="s">
        <v>18</v>
      </c>
      <c r="H19" s="136"/>
      <c r="I19" s="136"/>
      <c r="K19" s="5">
        <f t="shared" si="2"/>
        <v>44603</v>
      </c>
      <c r="L19" s="3" t="s">
        <v>18</v>
      </c>
    </row>
    <row r="20" spans="1:12" ht="18" customHeight="1" thickBot="1" x14ac:dyDescent="0.25">
      <c r="A20" s="27">
        <f t="shared" si="0"/>
        <v>44604</v>
      </c>
      <c r="B20" s="137" t="s">
        <v>19</v>
      </c>
      <c r="C20" s="138"/>
      <c r="D20" s="139"/>
      <c r="E20" s="131"/>
      <c r="F20" s="27" t="b">
        <f t="shared" si="1"/>
        <v>0</v>
      </c>
      <c r="G20" s="137" t="s">
        <v>19</v>
      </c>
      <c r="H20" s="139"/>
      <c r="I20" s="139"/>
      <c r="K20" s="5">
        <f t="shared" si="2"/>
        <v>44604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44605</v>
      </c>
      <c r="B22" s="144" t="s">
        <v>13</v>
      </c>
      <c r="C22" s="133"/>
      <c r="D22" s="130"/>
      <c r="E22" s="131"/>
      <c r="F22" s="128" t="b">
        <f t="shared" ref="F22:F28" si="4">K46</f>
        <v>0</v>
      </c>
      <c r="G22" s="144" t="s">
        <v>13</v>
      </c>
      <c r="H22" s="130"/>
      <c r="I22" s="130"/>
      <c r="K22" s="5">
        <f>IF(K20=0,"",IF(K20&lt;$G$9,K20+1,IF(K20=$G$9,"")))</f>
        <v>44605</v>
      </c>
      <c r="L22" s="3" t="s">
        <v>13</v>
      </c>
    </row>
    <row r="23" spans="1:12" ht="18" customHeight="1" x14ac:dyDescent="0.2">
      <c r="A23" s="26">
        <f t="shared" si="3"/>
        <v>44606</v>
      </c>
      <c r="B23" s="145" t="s">
        <v>14</v>
      </c>
      <c r="C23" s="135"/>
      <c r="D23" s="136"/>
      <c r="E23" s="131"/>
      <c r="F23" s="26" t="b">
        <f t="shared" si="4"/>
        <v>0</v>
      </c>
      <c r="G23" s="145" t="s">
        <v>14</v>
      </c>
      <c r="H23" s="136"/>
      <c r="I23" s="136"/>
      <c r="K23" s="5">
        <f>IF(K22=0,"",IF(K22&lt;$G$9,K22+1,IF(K22=$G$9,"")))</f>
        <v>44606</v>
      </c>
      <c r="L23" s="3" t="s">
        <v>14</v>
      </c>
    </row>
    <row r="24" spans="1:12" ht="18" customHeight="1" x14ac:dyDescent="0.2">
      <c r="A24" s="26">
        <f t="shared" si="3"/>
        <v>44607</v>
      </c>
      <c r="B24" s="145" t="s">
        <v>15</v>
      </c>
      <c r="C24" s="135"/>
      <c r="D24" s="136"/>
      <c r="E24" s="131"/>
      <c r="F24" s="26" t="b">
        <f t="shared" si="4"/>
        <v>0</v>
      </c>
      <c r="G24" s="145" t="s">
        <v>15</v>
      </c>
      <c r="H24" s="136"/>
      <c r="I24" s="136"/>
      <c r="K24" s="5">
        <f t="shared" ref="K24:K28" si="5">IF(K23=0,"",IF(K23&lt;$G$9,K23+1,IF(K23=$G$9,"")))</f>
        <v>44607</v>
      </c>
      <c r="L24" s="3" t="s">
        <v>15</v>
      </c>
    </row>
    <row r="25" spans="1:12" ht="18" customHeight="1" x14ac:dyDescent="0.2">
      <c r="A25" s="26">
        <f t="shared" si="3"/>
        <v>44608</v>
      </c>
      <c r="B25" s="145" t="s">
        <v>16</v>
      </c>
      <c r="C25" s="135"/>
      <c r="D25" s="136"/>
      <c r="E25" s="131"/>
      <c r="F25" s="26" t="b">
        <f t="shared" si="4"/>
        <v>0</v>
      </c>
      <c r="G25" s="145" t="s">
        <v>16</v>
      </c>
      <c r="H25" s="136"/>
      <c r="I25" s="136"/>
      <c r="K25" s="5">
        <f t="shared" si="5"/>
        <v>44608</v>
      </c>
      <c r="L25" s="3" t="s">
        <v>16</v>
      </c>
    </row>
    <row r="26" spans="1:12" ht="18" customHeight="1" x14ac:dyDescent="0.2">
      <c r="A26" s="26">
        <f t="shared" si="3"/>
        <v>44609</v>
      </c>
      <c r="B26" s="145" t="s">
        <v>17</v>
      </c>
      <c r="C26" s="135"/>
      <c r="D26" s="136"/>
      <c r="E26" s="131"/>
      <c r="F26" s="26" t="b">
        <f t="shared" si="4"/>
        <v>0</v>
      </c>
      <c r="G26" s="145" t="s">
        <v>17</v>
      </c>
      <c r="H26" s="136"/>
      <c r="I26" s="136"/>
      <c r="K26" s="5">
        <f t="shared" si="5"/>
        <v>44609</v>
      </c>
      <c r="L26" s="3" t="s">
        <v>17</v>
      </c>
    </row>
    <row r="27" spans="1:12" ht="18" customHeight="1" x14ac:dyDescent="0.2">
      <c r="A27" s="26" t="str">
        <f t="shared" si="3"/>
        <v/>
      </c>
      <c r="B27" s="145" t="s">
        <v>18</v>
      </c>
      <c r="C27" s="136"/>
      <c r="D27" s="136"/>
      <c r="E27" s="131"/>
      <c r="F27" s="26" t="b">
        <f t="shared" si="4"/>
        <v>0</v>
      </c>
      <c r="G27" s="145" t="s">
        <v>18</v>
      </c>
      <c r="H27" s="136"/>
      <c r="I27" s="136"/>
      <c r="K27" s="5" t="str">
        <f t="shared" si="5"/>
        <v/>
      </c>
      <c r="L27" s="3" t="s">
        <v>18</v>
      </c>
    </row>
    <row r="28" spans="1:12" ht="18" customHeight="1" thickBot="1" x14ac:dyDescent="0.25">
      <c r="A28" s="27" t="b">
        <f t="shared" si="3"/>
        <v>0</v>
      </c>
      <c r="B28" s="146" t="s">
        <v>19</v>
      </c>
      <c r="C28" s="139"/>
      <c r="D28" s="139"/>
      <c r="E28" s="131"/>
      <c r="F28" s="27" t="b">
        <f t="shared" si="4"/>
        <v>0</v>
      </c>
      <c r="G28" s="146" t="s">
        <v>19</v>
      </c>
      <c r="H28" s="139"/>
      <c r="I28" s="139"/>
      <c r="K28" s="5" t="b">
        <f t="shared" si="5"/>
        <v>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t="b">
        <f t="shared" ref="A30:A36" si="6">K30</f>
        <v>0</v>
      </c>
      <c r="B30" s="144" t="s">
        <v>13</v>
      </c>
      <c r="C30" s="130"/>
      <c r="D30" s="130"/>
      <c r="E30" s="131"/>
      <c r="F30" s="148" t="s">
        <v>29</v>
      </c>
      <c r="G30" s="149"/>
      <c r="H30" s="142">
        <f>(C21+C29+C37+H21+H29)-C13</f>
        <v>0</v>
      </c>
      <c r="I30" s="142">
        <f>D21+D29+D37+I21+I29</f>
        <v>0</v>
      </c>
      <c r="K30" s="5" t="b">
        <f>IF(K28=0,"",IF(K28&lt;$G$9,K28+1,IF(K28=$G$9,"")))</f>
        <v>0</v>
      </c>
      <c r="L30" s="3" t="s">
        <v>13</v>
      </c>
    </row>
    <row r="31" spans="1:12" ht="18" customHeight="1" thickTop="1" x14ac:dyDescent="0.2">
      <c r="A31" s="26" t="b">
        <f t="shared" si="6"/>
        <v>0</v>
      </c>
      <c r="B31" s="145" t="s">
        <v>14</v>
      </c>
      <c r="C31" s="136"/>
      <c r="D31" s="136"/>
      <c r="E31" s="30"/>
      <c r="F31" s="197" t="s">
        <v>32</v>
      </c>
      <c r="G31" s="198"/>
      <c r="H31" s="198"/>
      <c r="I31" s="199"/>
      <c r="K31" s="5" t="b">
        <f>IF(K30=0,"",IF(K30&lt;$G$9,K30+1,IF(K30=$G$9,"")))</f>
        <v>0</v>
      </c>
      <c r="L31" s="3" t="s">
        <v>14</v>
      </c>
    </row>
    <row r="32" spans="1:12" ht="18" customHeight="1" x14ac:dyDescent="0.2">
      <c r="A32" s="26" t="b">
        <f t="shared" si="6"/>
        <v>0</v>
      </c>
      <c r="B32" s="145" t="s">
        <v>15</v>
      </c>
      <c r="C32" s="136"/>
      <c r="D32" s="136"/>
      <c r="E32" s="30"/>
      <c r="F32" s="200"/>
      <c r="G32" s="201"/>
      <c r="H32" s="201"/>
      <c r="I32" s="202"/>
      <c r="K32" s="5" t="b">
        <f t="shared" ref="K32:K36" si="7">IF(K31=0,"",IF(K31&lt;$G$9,K31+1,IF(K31=$G$9,"")))</f>
        <v>0</v>
      </c>
      <c r="L32" s="3" t="s">
        <v>15</v>
      </c>
    </row>
    <row r="33" spans="1:12" ht="18" customHeight="1" x14ac:dyDescent="0.2">
      <c r="A33" s="26" t="b">
        <f t="shared" si="6"/>
        <v>0</v>
      </c>
      <c r="B33" s="145" t="s">
        <v>16</v>
      </c>
      <c r="C33" s="136"/>
      <c r="D33" s="136"/>
      <c r="E33" s="30"/>
      <c r="F33" s="200"/>
      <c r="G33" s="201"/>
      <c r="H33" s="201"/>
      <c r="I33" s="202"/>
      <c r="K33" s="5" t="b">
        <f t="shared" si="7"/>
        <v>0</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Schedule'!$K$29</f>
        <v>44610</v>
      </c>
      <c r="H8" s="195"/>
      <c r="I8" s="195"/>
      <c r="J8" s="37"/>
      <c r="K8" s="12" t="str">
        <f>TEXT(G8,"dddd")</f>
        <v>Friday</v>
      </c>
    </row>
    <row r="9" spans="1:12" ht="18" customHeight="1" thickBot="1" x14ac:dyDescent="0.25">
      <c r="A9" s="33" t="s">
        <v>5</v>
      </c>
      <c r="B9" s="196">
        <f>'June 22, 2021 - July 6, 2021'!$B$9</f>
        <v>0</v>
      </c>
      <c r="C9" s="196"/>
      <c r="D9" s="196"/>
      <c r="E9" s="4"/>
      <c r="F9" s="33" t="s">
        <v>6</v>
      </c>
      <c r="G9" s="190">
        <f>'Payroll Schedule'!$L$29</f>
        <v>44626</v>
      </c>
      <c r="H9" s="190"/>
      <c r="I9" s="190"/>
      <c r="J9" s="38"/>
    </row>
    <row r="10" spans="1:12" ht="18" customHeight="1" thickBot="1" x14ac:dyDescent="0.25">
      <c r="A10" s="33" t="s">
        <v>7</v>
      </c>
      <c r="B10" s="196">
        <f>'June 22, 2021 - July 6, 2021'!$B$10</f>
        <v>0</v>
      </c>
      <c r="C10" s="196"/>
      <c r="D10" s="196"/>
      <c r="E10" s="4"/>
      <c r="F10" s="33" t="s">
        <v>8</v>
      </c>
      <c r="G10" s="191">
        <f>'Payroll Schedule'!$B$29</f>
        <v>5</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'Feb 7, 2022 - Feb 17, 2022'!$C$29</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44626</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44610</v>
      </c>
      <c r="B19" s="134" t="s">
        <v>18</v>
      </c>
      <c r="C19" s="135"/>
      <c r="D19" s="136"/>
      <c r="E19" s="131"/>
      <c r="F19" s="26" t="b">
        <f t="shared" si="1"/>
        <v>0</v>
      </c>
      <c r="G19" s="134" t="s">
        <v>18</v>
      </c>
      <c r="H19" s="136"/>
      <c r="I19" s="136"/>
      <c r="K19" s="5">
        <f t="shared" si="2"/>
        <v>44610</v>
      </c>
      <c r="L19" s="3" t="s">
        <v>18</v>
      </c>
    </row>
    <row r="20" spans="1:12" ht="18" customHeight="1" thickBot="1" x14ac:dyDescent="0.25">
      <c r="A20" s="27">
        <f t="shared" si="0"/>
        <v>44611</v>
      </c>
      <c r="B20" s="137" t="s">
        <v>19</v>
      </c>
      <c r="C20" s="138"/>
      <c r="D20" s="139"/>
      <c r="E20" s="131"/>
      <c r="F20" s="27" t="b">
        <f t="shared" si="1"/>
        <v>0</v>
      </c>
      <c r="G20" s="137" t="s">
        <v>19</v>
      </c>
      <c r="H20" s="139"/>
      <c r="I20" s="139"/>
      <c r="K20" s="5">
        <f t="shared" si="2"/>
        <v>44611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44612</v>
      </c>
      <c r="B22" s="144" t="s">
        <v>13</v>
      </c>
      <c r="C22" s="133"/>
      <c r="D22" s="130"/>
      <c r="E22" s="131"/>
      <c r="F22" s="128" t="b">
        <f t="shared" ref="F22:F28" si="4">K46</f>
        <v>0</v>
      </c>
      <c r="G22" s="144" t="s">
        <v>13</v>
      </c>
      <c r="H22" s="130"/>
      <c r="I22" s="130"/>
      <c r="K22" s="5">
        <f>IF(K20=0,"",IF(K20&lt;$G$9,K20+1,IF(K20=$G$9,"")))</f>
        <v>44612</v>
      </c>
      <c r="L22" s="3" t="s">
        <v>13</v>
      </c>
    </row>
    <row r="23" spans="1:12" ht="18" customHeight="1" x14ac:dyDescent="0.2">
      <c r="A23" s="26">
        <f t="shared" si="3"/>
        <v>44613</v>
      </c>
      <c r="B23" s="145" t="s">
        <v>14</v>
      </c>
      <c r="C23" s="135"/>
      <c r="D23" s="136"/>
      <c r="E23" s="131"/>
      <c r="F23" s="26" t="b">
        <f t="shared" si="4"/>
        <v>0</v>
      </c>
      <c r="G23" s="145" t="s">
        <v>14</v>
      </c>
      <c r="H23" s="136"/>
      <c r="I23" s="136"/>
      <c r="K23" s="5">
        <f>IF(K22=0,"",IF(K22&lt;$G$9,K22+1,IF(K22=$G$9,"")))</f>
        <v>44613</v>
      </c>
      <c r="L23" s="3" t="s">
        <v>14</v>
      </c>
    </row>
    <row r="24" spans="1:12" ht="18" customHeight="1" x14ac:dyDescent="0.2">
      <c r="A24" s="26">
        <f t="shared" si="3"/>
        <v>44614</v>
      </c>
      <c r="B24" s="145" t="s">
        <v>15</v>
      </c>
      <c r="C24" s="135"/>
      <c r="D24" s="136"/>
      <c r="E24" s="131"/>
      <c r="F24" s="26" t="b">
        <f t="shared" si="4"/>
        <v>0</v>
      </c>
      <c r="G24" s="145" t="s">
        <v>15</v>
      </c>
      <c r="H24" s="136"/>
      <c r="I24" s="136"/>
      <c r="K24" s="5">
        <f t="shared" ref="K24:K28" si="5">IF(K23=0,"",IF(K23&lt;$G$9,K23+1,IF(K23=$G$9,"")))</f>
        <v>44614</v>
      </c>
      <c r="L24" s="3" t="s">
        <v>15</v>
      </c>
    </row>
    <row r="25" spans="1:12" ht="18" customHeight="1" x14ac:dyDescent="0.2">
      <c r="A25" s="26">
        <f t="shared" si="3"/>
        <v>44615</v>
      </c>
      <c r="B25" s="145" t="s">
        <v>16</v>
      </c>
      <c r="C25" s="135"/>
      <c r="D25" s="136"/>
      <c r="E25" s="131"/>
      <c r="F25" s="26" t="b">
        <f t="shared" si="4"/>
        <v>0</v>
      </c>
      <c r="G25" s="145" t="s">
        <v>16</v>
      </c>
      <c r="H25" s="136"/>
      <c r="I25" s="136"/>
      <c r="K25" s="5">
        <f t="shared" si="5"/>
        <v>44615</v>
      </c>
      <c r="L25" s="3" t="s">
        <v>16</v>
      </c>
    </row>
    <row r="26" spans="1:12" ht="18" customHeight="1" x14ac:dyDescent="0.2">
      <c r="A26" s="26">
        <f t="shared" si="3"/>
        <v>44616</v>
      </c>
      <c r="B26" s="145" t="s">
        <v>17</v>
      </c>
      <c r="C26" s="135"/>
      <c r="D26" s="136"/>
      <c r="E26" s="131"/>
      <c r="F26" s="26" t="b">
        <f t="shared" si="4"/>
        <v>0</v>
      </c>
      <c r="G26" s="145" t="s">
        <v>17</v>
      </c>
      <c r="H26" s="136"/>
      <c r="I26" s="136"/>
      <c r="K26" s="5">
        <f t="shared" si="5"/>
        <v>44616</v>
      </c>
      <c r="L26" s="3" t="s">
        <v>17</v>
      </c>
    </row>
    <row r="27" spans="1:12" ht="18" customHeight="1" x14ac:dyDescent="0.2">
      <c r="A27" s="26">
        <f t="shared" si="3"/>
        <v>44617</v>
      </c>
      <c r="B27" s="145" t="s">
        <v>18</v>
      </c>
      <c r="C27" s="135"/>
      <c r="D27" s="136"/>
      <c r="E27" s="131"/>
      <c r="F27" s="26" t="b">
        <f t="shared" si="4"/>
        <v>0</v>
      </c>
      <c r="G27" s="145" t="s">
        <v>18</v>
      </c>
      <c r="H27" s="136"/>
      <c r="I27" s="136"/>
      <c r="K27" s="5">
        <f t="shared" si="5"/>
        <v>44617</v>
      </c>
      <c r="L27" s="3" t="s">
        <v>18</v>
      </c>
    </row>
    <row r="28" spans="1:12" ht="18" customHeight="1" thickBot="1" x14ac:dyDescent="0.25">
      <c r="A28" s="27">
        <f t="shared" si="3"/>
        <v>44618</v>
      </c>
      <c r="B28" s="146" t="s">
        <v>19</v>
      </c>
      <c r="C28" s="138"/>
      <c r="D28" s="139"/>
      <c r="E28" s="131"/>
      <c r="F28" s="27" t="b">
        <f t="shared" si="4"/>
        <v>0</v>
      </c>
      <c r="G28" s="146" t="s">
        <v>19</v>
      </c>
      <c r="H28" s="139"/>
      <c r="I28" s="139"/>
      <c r="K28" s="5">
        <f t="shared" si="5"/>
        <v>44618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44619</v>
      </c>
      <c r="B30" s="144" t="s">
        <v>13</v>
      </c>
      <c r="C30" s="133"/>
      <c r="D30" s="130"/>
      <c r="E30" s="30"/>
      <c r="F30" s="15" t="s">
        <v>29</v>
      </c>
      <c r="G30" s="29"/>
      <c r="H30" s="31">
        <f>(C21+C29+C37+H21+H29)-C13</f>
        <v>0</v>
      </c>
      <c r="I30" s="31">
        <f>D21+D29+D37+I21+I29</f>
        <v>0</v>
      </c>
      <c r="K30" s="5">
        <f>IF(K28=0,"",IF(K28&lt;$G$9,K28+1,IF(K28=$G$9,"")))</f>
        <v>44619</v>
      </c>
      <c r="L30" s="3" t="s">
        <v>13</v>
      </c>
    </row>
    <row r="31" spans="1:12" ht="18" customHeight="1" thickTop="1" x14ac:dyDescent="0.2">
      <c r="A31" s="26">
        <f t="shared" si="6"/>
        <v>44620</v>
      </c>
      <c r="B31" s="145" t="s">
        <v>14</v>
      </c>
      <c r="C31" s="135"/>
      <c r="D31" s="136"/>
      <c r="E31" s="30"/>
      <c r="F31" s="197" t="s">
        <v>32</v>
      </c>
      <c r="G31" s="198"/>
      <c r="H31" s="198"/>
      <c r="I31" s="199"/>
      <c r="K31" s="5">
        <f>IF(K30=0,"",IF(K30&lt;$G$9,K30+1,IF(K30=$G$9,"")))</f>
        <v>44620</v>
      </c>
      <c r="L31" s="3" t="s">
        <v>14</v>
      </c>
    </row>
    <row r="32" spans="1:12" ht="18" customHeight="1" x14ac:dyDescent="0.2">
      <c r="A32" s="26">
        <f t="shared" si="6"/>
        <v>44621</v>
      </c>
      <c r="B32" s="145" t="s">
        <v>15</v>
      </c>
      <c r="C32" s="135"/>
      <c r="D32" s="136"/>
      <c r="E32" s="30"/>
      <c r="F32" s="200"/>
      <c r="G32" s="201"/>
      <c r="H32" s="201"/>
      <c r="I32" s="202"/>
      <c r="K32" s="5">
        <f t="shared" ref="K32:K36" si="7">IF(K31=0,"",IF(K31&lt;$G$9,K31+1,IF(K31=$G$9,"")))</f>
        <v>44621</v>
      </c>
      <c r="L32" s="3" t="s">
        <v>15</v>
      </c>
    </row>
    <row r="33" spans="1:12" ht="18" customHeight="1" x14ac:dyDescent="0.2">
      <c r="A33" s="26">
        <f t="shared" si="6"/>
        <v>44622</v>
      </c>
      <c r="B33" s="145" t="s">
        <v>16</v>
      </c>
      <c r="C33" s="135"/>
      <c r="D33" s="136"/>
      <c r="E33" s="30"/>
      <c r="F33" s="200"/>
      <c r="G33" s="201"/>
      <c r="H33" s="201"/>
      <c r="I33" s="202"/>
      <c r="K33" s="5">
        <f t="shared" si="7"/>
        <v>44622</v>
      </c>
      <c r="L33" s="3" t="s">
        <v>16</v>
      </c>
    </row>
    <row r="34" spans="1:12" ht="18" customHeight="1" x14ac:dyDescent="0.2">
      <c r="A34" s="26">
        <f t="shared" si="6"/>
        <v>44623</v>
      </c>
      <c r="B34" s="145" t="s">
        <v>17</v>
      </c>
      <c r="C34" s="135"/>
      <c r="D34" s="136"/>
      <c r="E34" s="30"/>
      <c r="F34" s="200"/>
      <c r="G34" s="201"/>
      <c r="H34" s="201"/>
      <c r="I34" s="202"/>
      <c r="K34" s="5">
        <f t="shared" si="7"/>
        <v>44623</v>
      </c>
      <c r="L34" s="3" t="s">
        <v>17</v>
      </c>
    </row>
    <row r="35" spans="1:12" ht="18" customHeight="1" x14ac:dyDescent="0.2">
      <c r="A35" s="26">
        <f t="shared" si="6"/>
        <v>44624</v>
      </c>
      <c r="B35" s="145" t="s">
        <v>18</v>
      </c>
      <c r="C35" s="135"/>
      <c r="D35" s="136"/>
      <c r="E35" s="30"/>
      <c r="F35" s="200"/>
      <c r="G35" s="201"/>
      <c r="H35" s="201"/>
      <c r="I35" s="202"/>
      <c r="K35" s="5">
        <f t="shared" si="7"/>
        <v>44624</v>
      </c>
      <c r="L35" s="3" t="s">
        <v>18</v>
      </c>
    </row>
    <row r="36" spans="1:12" ht="18" customHeight="1" thickBot="1" x14ac:dyDescent="0.25">
      <c r="A36" s="27">
        <f t="shared" si="6"/>
        <v>44625</v>
      </c>
      <c r="B36" s="146" t="s">
        <v>19</v>
      </c>
      <c r="C36" s="138"/>
      <c r="D36" s="139"/>
      <c r="E36" s="30"/>
      <c r="F36" s="200"/>
      <c r="G36" s="201"/>
      <c r="H36" s="201"/>
      <c r="I36" s="202"/>
      <c r="K36" s="5">
        <f t="shared" si="7"/>
        <v>44625</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44626</v>
      </c>
      <c r="L38" s="3" t="s">
        <v>13</v>
      </c>
    </row>
    <row r="39" spans="1:12" ht="24.75" customHeight="1" thickBot="1" x14ac:dyDescent="0.25">
      <c r="A39" s="173"/>
      <c r="B39" s="173"/>
      <c r="C39" s="34"/>
      <c r="D39" s="35"/>
      <c r="E39" s="34"/>
      <c r="F39" s="173"/>
      <c r="G39" s="173"/>
      <c r="H39" s="34"/>
      <c r="I39" s="35"/>
      <c r="K39" s="5" t="str">
        <f>IF(K38=0,"",IF(K38&lt;$G$9,K38+1,IF(K38=$G$9,"")))</f>
        <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workbookViewId="0">
      <pane xSplit="1" ySplit="1" topLeftCell="B2" activePane="bottomRight" state="frozen"/>
      <selection activeCell="N6" sqref="N6"/>
      <selection pane="topRight" activeCell="N6" sqref="N6"/>
      <selection pane="bottomLeft" activeCell="N6" sqref="N6"/>
      <selection pane="bottomRight" activeCell="N6" sqref="N6"/>
    </sheetView>
  </sheetViews>
  <sheetFormatPr defaultColWidth="9.33203125" defaultRowHeight="15.75" x14ac:dyDescent="0.2"/>
  <cols>
    <col min="1" max="1" width="16.33203125" style="92" bestFit="1" customWidth="1"/>
    <col min="2" max="2" width="17" style="126" customWidth="1"/>
    <col min="3" max="3" width="14.5" style="88" hidden="1" customWidth="1"/>
    <col min="4" max="4" width="9.33203125" style="88" hidden="1" customWidth="1"/>
    <col min="5" max="5" width="10.33203125" style="88" hidden="1" customWidth="1"/>
    <col min="6" max="6" width="10" style="88" hidden="1" customWidth="1"/>
    <col min="7" max="7" width="13.6640625" style="88" hidden="1" customWidth="1"/>
    <col min="8" max="8" width="7.83203125" style="88" hidden="1" customWidth="1"/>
    <col min="9" max="9" width="8.83203125" style="88" hidden="1" customWidth="1"/>
    <col min="10" max="10" width="8.1640625" style="88" hidden="1" customWidth="1"/>
    <col min="11" max="11" width="11" style="88" hidden="1" customWidth="1"/>
    <col min="12" max="16384" width="9.33203125" style="88"/>
  </cols>
  <sheetData>
    <row r="1" spans="1:22" s="83" customFormat="1" ht="42" customHeight="1" x14ac:dyDescent="0.2">
      <c r="A1" s="90" t="s">
        <v>78</v>
      </c>
      <c r="B1" s="124" t="s">
        <v>10</v>
      </c>
      <c r="C1" s="80" t="s">
        <v>79</v>
      </c>
      <c r="D1" s="81" t="s">
        <v>80</v>
      </c>
      <c r="E1" s="80" t="s">
        <v>81</v>
      </c>
      <c r="F1" s="80" t="s">
        <v>82</v>
      </c>
      <c r="G1" s="82" t="s">
        <v>83</v>
      </c>
      <c r="H1" s="80" t="s">
        <v>84</v>
      </c>
      <c r="I1" s="80" t="s">
        <v>85</v>
      </c>
      <c r="J1" s="80" t="s">
        <v>86</v>
      </c>
      <c r="K1" s="80" t="s">
        <v>87</v>
      </c>
    </row>
    <row r="2" spans="1:22" ht="18" customHeight="1" x14ac:dyDescent="0.2">
      <c r="A2" s="91" t="s">
        <v>13</v>
      </c>
      <c r="B2" s="125"/>
      <c r="C2" s="84"/>
      <c r="D2" s="85"/>
      <c r="E2" s="84"/>
      <c r="F2" s="84"/>
      <c r="G2" s="86"/>
      <c r="H2" s="84"/>
      <c r="I2" s="84"/>
      <c r="J2" s="84"/>
      <c r="K2" s="87">
        <f>SUM(Table1[[#This Row],[Actual Hours Worked]:[Leave Without Pay]])</f>
        <v>0</v>
      </c>
    </row>
    <row r="3" spans="1:22" ht="18" customHeight="1" x14ac:dyDescent="0.2">
      <c r="A3" s="91" t="s">
        <v>14</v>
      </c>
      <c r="B3" s="125"/>
      <c r="C3" s="84"/>
      <c r="D3" s="85"/>
      <c r="E3" s="84"/>
      <c r="F3" s="84"/>
      <c r="G3" s="86"/>
      <c r="H3" s="84"/>
      <c r="I3" s="84"/>
      <c r="J3" s="84"/>
      <c r="K3" s="87">
        <f>SUM(Table1[[#This Row],[Actual Hours Worked]:[Leave Without Pay]])</f>
        <v>0</v>
      </c>
    </row>
    <row r="4" spans="1:22" ht="18" customHeight="1" x14ac:dyDescent="0.2">
      <c r="A4" s="91" t="s">
        <v>15</v>
      </c>
      <c r="B4" s="127"/>
      <c r="C4" s="84"/>
      <c r="D4" s="85"/>
      <c r="E4" s="84"/>
      <c r="F4" s="84"/>
      <c r="G4" s="86"/>
      <c r="H4" s="84"/>
      <c r="I4" s="84"/>
      <c r="J4" s="84"/>
      <c r="K4" s="87">
        <f>SUM(Table1[[#This Row],[Actual Hours Worked]:[Leave Without Pay]])</f>
        <v>0</v>
      </c>
    </row>
    <row r="5" spans="1:22" ht="18" customHeight="1" x14ac:dyDescent="0.2">
      <c r="A5" s="91" t="s">
        <v>16</v>
      </c>
      <c r="B5" s="127"/>
      <c r="C5" s="84"/>
      <c r="D5" s="85"/>
      <c r="E5" s="84"/>
      <c r="F5" s="84"/>
      <c r="G5" s="86"/>
      <c r="H5" s="84"/>
      <c r="I5" s="84"/>
      <c r="J5" s="84"/>
      <c r="K5" s="87">
        <f>SUM(Table1[[#This Row],[Actual Hours Worked]:[Leave Without Pay]])</f>
        <v>0</v>
      </c>
    </row>
    <row r="6" spans="1:22" ht="18" customHeight="1" x14ac:dyDescent="0.2">
      <c r="A6" s="91" t="s">
        <v>17</v>
      </c>
      <c r="B6" s="127"/>
      <c r="C6" s="84"/>
      <c r="D6" s="85"/>
      <c r="E6" s="84"/>
      <c r="F6" s="84"/>
      <c r="G6" s="86"/>
      <c r="H6" s="84"/>
      <c r="I6" s="84"/>
      <c r="J6" s="84"/>
      <c r="K6" s="87">
        <f>SUM(Table1[[#This Row],[Actual Hours Worked]:[Leave Without Pay]])</f>
        <v>0</v>
      </c>
    </row>
    <row r="7" spans="1:22" ht="18" customHeight="1" x14ac:dyDescent="0.2">
      <c r="A7" s="91" t="s">
        <v>18</v>
      </c>
      <c r="B7" s="127"/>
      <c r="C7" s="84"/>
      <c r="D7" s="85"/>
      <c r="E7" s="84"/>
      <c r="F7" s="84"/>
      <c r="G7" s="86"/>
      <c r="H7" s="84"/>
      <c r="I7" s="84"/>
      <c r="J7" s="84"/>
      <c r="K7" s="87">
        <f>SUM(Table1[[#This Row],[Actual Hours Worked]:[Leave Without Pay]])</f>
        <v>0</v>
      </c>
    </row>
    <row r="8" spans="1:22" ht="18" customHeight="1" x14ac:dyDescent="0.2">
      <c r="A8" s="91" t="s">
        <v>19</v>
      </c>
      <c r="B8" s="127"/>
      <c r="C8" s="84"/>
      <c r="D8" s="85"/>
      <c r="E8" s="84"/>
      <c r="F8" s="84"/>
      <c r="G8" s="86"/>
      <c r="H8" s="84"/>
      <c r="I8" s="84"/>
      <c r="J8" s="84"/>
      <c r="K8" s="87">
        <f>SUM(Table1[[#This Row],[Actual Hours Worked]:[Leave Without Pay]])</f>
        <v>0</v>
      </c>
    </row>
    <row r="9" spans="1:22" x14ac:dyDescent="0.2">
      <c r="A9" s="91" t="s">
        <v>87</v>
      </c>
      <c r="B9" s="127">
        <f>SUM(B2:B8)</f>
        <v>0</v>
      </c>
      <c r="C9" s="84"/>
      <c r="D9" s="85"/>
      <c r="E9" s="84"/>
      <c r="F9" s="84"/>
      <c r="G9" s="86"/>
      <c r="H9" s="84"/>
      <c r="I9" s="84"/>
      <c r="J9" s="84"/>
      <c r="K9" s="123">
        <f>SUM(Table1[[#This Row],[Actual Hours Worked]:[Leave Without Pay]])</f>
        <v>0</v>
      </c>
    </row>
    <row r="11" spans="1:22" x14ac:dyDescent="0.2">
      <c r="E11" s="89">
        <v>40</v>
      </c>
      <c r="V11" s="89" t="s">
        <v>88</v>
      </c>
    </row>
  </sheetData>
  <sheetProtection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zoomScale="98" zoomScaleNormal="98" workbookViewId="0">
      <pane ySplit="13" topLeftCell="A21"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Schedule'!$K$30</f>
        <v>44627</v>
      </c>
      <c r="H8" s="195"/>
      <c r="I8" s="195"/>
      <c r="J8" s="37"/>
      <c r="K8" s="12" t="str">
        <f>TEXT(G8,"dddd")</f>
        <v>Monday</v>
      </c>
    </row>
    <row r="9" spans="1:12" ht="18" customHeight="1" thickBot="1" x14ac:dyDescent="0.25">
      <c r="A9" s="33" t="s">
        <v>5</v>
      </c>
      <c r="B9" s="196">
        <f>'June 22, 2021 - July 6, 2021'!$B$9</f>
        <v>0</v>
      </c>
      <c r="C9" s="196"/>
      <c r="D9" s="196"/>
      <c r="E9" s="4"/>
      <c r="F9" s="33" t="s">
        <v>6</v>
      </c>
      <c r="G9" s="190">
        <f>'Payroll Schedule'!$L$30</f>
        <v>44642</v>
      </c>
      <c r="H9" s="190"/>
      <c r="I9" s="190"/>
      <c r="J9" s="38"/>
    </row>
    <row r="10" spans="1:12" ht="18" customHeight="1" thickBot="1" x14ac:dyDescent="0.25">
      <c r="A10" s="33" t="s">
        <v>7</v>
      </c>
      <c r="B10" s="196">
        <f>'June 22, 2021 - July 6, 2021'!$B$10</f>
        <v>0</v>
      </c>
      <c r="C10" s="196"/>
      <c r="D10" s="196"/>
      <c r="E10" s="4"/>
      <c r="F10" s="33" t="s">
        <v>8</v>
      </c>
      <c r="G10" s="191">
        <f>'Payroll Schedule'!$B$30</f>
        <v>6</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'Feb 18, 2022 - March 6, 2022'!$H$21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44627</v>
      </c>
      <c r="B15" s="134" t="s">
        <v>14</v>
      </c>
      <c r="C15" s="135"/>
      <c r="D15" s="136"/>
      <c r="E15" s="131"/>
      <c r="F15" s="26" t="b">
        <f t="shared" si="1"/>
        <v>0</v>
      </c>
      <c r="G15" s="134" t="s">
        <v>14</v>
      </c>
      <c r="H15" s="136"/>
      <c r="I15" s="136"/>
      <c r="K15" s="5">
        <f t="shared" si="2"/>
        <v>44627</v>
      </c>
      <c r="L15" s="3" t="s">
        <v>14</v>
      </c>
    </row>
    <row r="16" spans="1:12" ht="18" customHeight="1" x14ac:dyDescent="0.2">
      <c r="A16" s="26">
        <f t="shared" si="0"/>
        <v>44628</v>
      </c>
      <c r="B16" s="134" t="s">
        <v>15</v>
      </c>
      <c r="C16" s="135"/>
      <c r="D16" s="136"/>
      <c r="E16" s="131"/>
      <c r="F16" s="26" t="b">
        <f t="shared" si="1"/>
        <v>0</v>
      </c>
      <c r="G16" s="134" t="s">
        <v>15</v>
      </c>
      <c r="H16" s="136"/>
      <c r="I16" s="136"/>
      <c r="K16" s="5">
        <f t="shared" si="2"/>
        <v>44628</v>
      </c>
      <c r="L16" s="3" t="s">
        <v>15</v>
      </c>
    </row>
    <row r="17" spans="1:12" ht="18" customHeight="1" x14ac:dyDescent="0.2">
      <c r="A17" s="26">
        <f t="shared" si="0"/>
        <v>44629</v>
      </c>
      <c r="B17" s="134" t="s">
        <v>16</v>
      </c>
      <c r="C17" s="135"/>
      <c r="D17" s="136"/>
      <c r="E17" s="131"/>
      <c r="F17" s="26" t="b">
        <f t="shared" si="1"/>
        <v>0</v>
      </c>
      <c r="G17" s="134" t="s">
        <v>16</v>
      </c>
      <c r="H17" s="136"/>
      <c r="I17" s="136"/>
      <c r="K17" s="5">
        <f t="shared" si="2"/>
        <v>44629</v>
      </c>
      <c r="L17" s="3" t="s">
        <v>16</v>
      </c>
    </row>
    <row r="18" spans="1:12" ht="18" customHeight="1" x14ac:dyDescent="0.2">
      <c r="A18" s="26">
        <f t="shared" si="0"/>
        <v>44630</v>
      </c>
      <c r="B18" s="134" t="s">
        <v>17</v>
      </c>
      <c r="C18" s="135"/>
      <c r="D18" s="136"/>
      <c r="E18" s="131"/>
      <c r="F18" s="26" t="b">
        <f t="shared" si="1"/>
        <v>0</v>
      </c>
      <c r="G18" s="134" t="s">
        <v>17</v>
      </c>
      <c r="H18" s="136"/>
      <c r="I18" s="136"/>
      <c r="K18" s="5">
        <f t="shared" si="2"/>
        <v>44630</v>
      </c>
      <c r="L18" s="3" t="s">
        <v>17</v>
      </c>
    </row>
    <row r="19" spans="1:12" ht="18" customHeight="1" x14ac:dyDescent="0.2">
      <c r="A19" s="26">
        <f t="shared" si="0"/>
        <v>44631</v>
      </c>
      <c r="B19" s="134" t="s">
        <v>18</v>
      </c>
      <c r="C19" s="135"/>
      <c r="D19" s="136"/>
      <c r="E19" s="131"/>
      <c r="F19" s="26" t="b">
        <f t="shared" si="1"/>
        <v>0</v>
      </c>
      <c r="G19" s="134" t="s">
        <v>18</v>
      </c>
      <c r="H19" s="136"/>
      <c r="I19" s="136"/>
      <c r="K19" s="5">
        <f t="shared" si="2"/>
        <v>44631</v>
      </c>
      <c r="L19" s="3" t="s">
        <v>18</v>
      </c>
    </row>
    <row r="20" spans="1:12" ht="18" customHeight="1" thickBot="1" x14ac:dyDescent="0.25">
      <c r="A20" s="27">
        <f t="shared" si="0"/>
        <v>44632</v>
      </c>
      <c r="B20" s="137" t="s">
        <v>19</v>
      </c>
      <c r="C20" s="138"/>
      <c r="D20" s="139"/>
      <c r="E20" s="131"/>
      <c r="F20" s="27" t="b">
        <f t="shared" si="1"/>
        <v>0</v>
      </c>
      <c r="G20" s="137" t="s">
        <v>19</v>
      </c>
      <c r="H20" s="139"/>
      <c r="I20" s="139"/>
      <c r="K20" s="5">
        <f t="shared" si="2"/>
        <v>44632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44633</v>
      </c>
      <c r="B22" s="144" t="s">
        <v>13</v>
      </c>
      <c r="C22" s="133"/>
      <c r="D22" s="130"/>
      <c r="E22" s="131"/>
      <c r="F22" s="128" t="b">
        <f t="shared" ref="F22:F28" si="4">K46</f>
        <v>0</v>
      </c>
      <c r="G22" s="144" t="s">
        <v>13</v>
      </c>
      <c r="H22" s="130"/>
      <c r="I22" s="130"/>
      <c r="K22" s="5">
        <f>IF(K20=0,"",IF(K20&lt;$G$9,K20+1,IF(K20=$G$9,"")))</f>
        <v>44633</v>
      </c>
      <c r="L22" s="3" t="s">
        <v>13</v>
      </c>
    </row>
    <row r="23" spans="1:12" ht="18" customHeight="1" x14ac:dyDescent="0.2">
      <c r="A23" s="26">
        <f t="shared" si="3"/>
        <v>44634</v>
      </c>
      <c r="B23" s="145" t="s">
        <v>14</v>
      </c>
      <c r="C23" s="135"/>
      <c r="D23" s="136"/>
      <c r="E23" s="131"/>
      <c r="F23" s="26" t="b">
        <f t="shared" si="4"/>
        <v>0</v>
      </c>
      <c r="G23" s="145" t="s">
        <v>14</v>
      </c>
      <c r="H23" s="136"/>
      <c r="I23" s="136"/>
      <c r="K23" s="5">
        <f>IF(K22=0,"",IF(K22&lt;$G$9,K22+1,IF(K22=$G$9,"")))</f>
        <v>44634</v>
      </c>
      <c r="L23" s="3" t="s">
        <v>14</v>
      </c>
    </row>
    <row r="24" spans="1:12" ht="18" customHeight="1" x14ac:dyDescent="0.2">
      <c r="A24" s="26">
        <f t="shared" si="3"/>
        <v>44635</v>
      </c>
      <c r="B24" s="145" t="s">
        <v>15</v>
      </c>
      <c r="C24" s="135"/>
      <c r="D24" s="136"/>
      <c r="E24" s="131"/>
      <c r="F24" s="26" t="b">
        <f t="shared" si="4"/>
        <v>0</v>
      </c>
      <c r="G24" s="145" t="s">
        <v>15</v>
      </c>
      <c r="H24" s="136"/>
      <c r="I24" s="136"/>
      <c r="K24" s="5">
        <f t="shared" ref="K24:K28" si="5">IF(K23=0,"",IF(K23&lt;$G$9,K23+1,IF(K23=$G$9,"")))</f>
        <v>44635</v>
      </c>
      <c r="L24" s="3" t="s">
        <v>15</v>
      </c>
    </row>
    <row r="25" spans="1:12" ht="18" customHeight="1" x14ac:dyDescent="0.2">
      <c r="A25" s="26">
        <f t="shared" si="3"/>
        <v>44636</v>
      </c>
      <c r="B25" s="145" t="s">
        <v>16</v>
      </c>
      <c r="C25" s="135"/>
      <c r="D25" s="136"/>
      <c r="E25" s="131"/>
      <c r="F25" s="26" t="b">
        <f t="shared" si="4"/>
        <v>0</v>
      </c>
      <c r="G25" s="145" t="s">
        <v>16</v>
      </c>
      <c r="H25" s="136"/>
      <c r="I25" s="136"/>
      <c r="K25" s="5">
        <f t="shared" si="5"/>
        <v>44636</v>
      </c>
      <c r="L25" s="3" t="s">
        <v>16</v>
      </c>
    </row>
    <row r="26" spans="1:12" ht="18" customHeight="1" x14ac:dyDescent="0.2">
      <c r="A26" s="26">
        <f t="shared" si="3"/>
        <v>44637</v>
      </c>
      <c r="B26" s="145" t="s">
        <v>17</v>
      </c>
      <c r="C26" s="135"/>
      <c r="D26" s="136"/>
      <c r="E26" s="131"/>
      <c r="F26" s="26" t="b">
        <f t="shared" si="4"/>
        <v>0</v>
      </c>
      <c r="G26" s="145" t="s">
        <v>17</v>
      </c>
      <c r="H26" s="136"/>
      <c r="I26" s="136"/>
      <c r="K26" s="5">
        <f t="shared" si="5"/>
        <v>44637</v>
      </c>
      <c r="L26" s="3" t="s">
        <v>17</v>
      </c>
    </row>
    <row r="27" spans="1:12" ht="18" customHeight="1" x14ac:dyDescent="0.2">
      <c r="A27" s="26">
        <f t="shared" si="3"/>
        <v>44638</v>
      </c>
      <c r="B27" s="145" t="s">
        <v>18</v>
      </c>
      <c r="C27" s="135"/>
      <c r="D27" s="136"/>
      <c r="E27" s="131"/>
      <c r="F27" s="26" t="b">
        <f t="shared" si="4"/>
        <v>0</v>
      </c>
      <c r="G27" s="145" t="s">
        <v>18</v>
      </c>
      <c r="H27" s="136"/>
      <c r="I27" s="136"/>
      <c r="K27" s="5">
        <f t="shared" si="5"/>
        <v>44638</v>
      </c>
      <c r="L27" s="3" t="s">
        <v>18</v>
      </c>
    </row>
    <row r="28" spans="1:12" ht="18" customHeight="1" thickBot="1" x14ac:dyDescent="0.25">
      <c r="A28" s="27">
        <f t="shared" si="3"/>
        <v>44639</v>
      </c>
      <c r="B28" s="146" t="s">
        <v>19</v>
      </c>
      <c r="C28" s="138"/>
      <c r="D28" s="139"/>
      <c r="E28" s="131"/>
      <c r="F28" s="27" t="b">
        <f t="shared" si="4"/>
        <v>0</v>
      </c>
      <c r="G28" s="146" t="s">
        <v>19</v>
      </c>
      <c r="H28" s="139"/>
      <c r="I28" s="139"/>
      <c r="K28" s="5">
        <f t="shared" si="5"/>
        <v>44639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44640</v>
      </c>
      <c r="B30" s="144" t="s">
        <v>13</v>
      </c>
      <c r="C30" s="133"/>
      <c r="D30" s="130"/>
      <c r="E30" s="30"/>
      <c r="F30" s="15" t="s">
        <v>29</v>
      </c>
      <c r="G30" s="29"/>
      <c r="H30" s="31">
        <f>(C21+C29+C37+H21+H29)-C13</f>
        <v>0</v>
      </c>
      <c r="I30" s="31">
        <f>D21+D29+D37+I21+I29</f>
        <v>0</v>
      </c>
      <c r="K30" s="5">
        <f>IF(K28=0,"",IF(K28&lt;$G$9,K28+1,IF(K28=$G$9,"")))</f>
        <v>44640</v>
      </c>
      <c r="L30" s="3" t="s">
        <v>13</v>
      </c>
    </row>
    <row r="31" spans="1:12" ht="18" customHeight="1" thickTop="1" x14ac:dyDescent="0.2">
      <c r="A31" s="26">
        <f t="shared" si="6"/>
        <v>44641</v>
      </c>
      <c r="B31" s="145" t="s">
        <v>14</v>
      </c>
      <c r="C31" s="135"/>
      <c r="D31" s="136"/>
      <c r="E31" s="30"/>
      <c r="F31" s="197" t="s">
        <v>32</v>
      </c>
      <c r="G31" s="198"/>
      <c r="H31" s="198"/>
      <c r="I31" s="199"/>
      <c r="K31" s="5">
        <f>IF(K30=0,"",IF(K30&lt;$G$9,K30+1,IF(K30=$G$9,"")))</f>
        <v>44641</v>
      </c>
      <c r="L31" s="3" t="s">
        <v>14</v>
      </c>
    </row>
    <row r="32" spans="1:12" ht="18" customHeight="1" x14ac:dyDescent="0.2">
      <c r="A32" s="26">
        <f t="shared" si="6"/>
        <v>44642</v>
      </c>
      <c r="B32" s="145" t="s">
        <v>15</v>
      </c>
      <c r="C32" s="135"/>
      <c r="D32" s="136"/>
      <c r="E32" s="30"/>
      <c r="F32" s="200"/>
      <c r="G32" s="201"/>
      <c r="H32" s="201"/>
      <c r="I32" s="202"/>
      <c r="K32" s="5">
        <f t="shared" ref="K32:K36" si="7">IF(K31=0,"",IF(K31&lt;$G$9,K31+1,IF(K31=$G$9,"")))</f>
        <v>44642</v>
      </c>
      <c r="L32" s="3" t="s">
        <v>15</v>
      </c>
    </row>
    <row r="33" spans="1:12" ht="18" customHeight="1" x14ac:dyDescent="0.2">
      <c r="A33" s="26" t="str">
        <f t="shared" si="6"/>
        <v/>
      </c>
      <c r="B33" s="145" t="s">
        <v>16</v>
      </c>
      <c r="C33" s="136"/>
      <c r="D33" s="136"/>
      <c r="E33" s="30"/>
      <c r="F33" s="200"/>
      <c r="G33" s="201"/>
      <c r="H33" s="201"/>
      <c r="I33" s="202"/>
      <c r="K33" s="5" t="str">
        <f t="shared" si="7"/>
        <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zoomScale="98" zoomScaleNormal="98" workbookViewId="0">
      <pane ySplit="13" topLeftCell="A21"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Schedule'!$K$32</f>
        <v>44643</v>
      </c>
      <c r="H8" s="195"/>
      <c r="I8" s="195"/>
      <c r="J8" s="37"/>
      <c r="K8" s="12" t="str">
        <f>TEXT(G8,"dddd")</f>
        <v>Wednesday</v>
      </c>
    </row>
    <row r="9" spans="1:12" ht="18" customHeight="1" thickBot="1" x14ac:dyDescent="0.25">
      <c r="A9" s="33" t="s">
        <v>5</v>
      </c>
      <c r="B9" s="196">
        <f>'June 22, 2021 - July 6, 2021'!$B$9</f>
        <v>0</v>
      </c>
      <c r="C9" s="196"/>
      <c r="D9" s="196"/>
      <c r="E9" s="4"/>
      <c r="F9" s="33" t="s">
        <v>6</v>
      </c>
      <c r="G9" s="190">
        <f>'Payroll Schedule'!$L$32</f>
        <v>44656</v>
      </c>
      <c r="H9" s="190"/>
      <c r="I9" s="190"/>
      <c r="J9" s="38"/>
    </row>
    <row r="10" spans="1:12" ht="18" customHeight="1" thickBot="1" x14ac:dyDescent="0.25">
      <c r="A10" s="33" t="s">
        <v>7</v>
      </c>
      <c r="B10" s="196">
        <f>'June 22, 2021 - July 6, 2021'!$B$10</f>
        <v>0</v>
      </c>
      <c r="C10" s="196"/>
      <c r="D10" s="196"/>
      <c r="E10" s="4"/>
      <c r="F10" s="33" t="s">
        <v>8</v>
      </c>
      <c r="G10" s="191">
        <f>'Payroll Schedule'!$B$32</f>
        <v>7</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'March 7, 2022 - March 22,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44643</v>
      </c>
      <c r="B17" s="134" t="s">
        <v>16</v>
      </c>
      <c r="C17" s="135"/>
      <c r="D17" s="136"/>
      <c r="E17" s="131"/>
      <c r="F17" s="26" t="b">
        <f t="shared" si="1"/>
        <v>0</v>
      </c>
      <c r="G17" s="134" t="s">
        <v>16</v>
      </c>
      <c r="H17" s="136"/>
      <c r="I17" s="136"/>
      <c r="K17" s="5">
        <f t="shared" si="2"/>
        <v>44643</v>
      </c>
      <c r="L17" s="3" t="s">
        <v>16</v>
      </c>
    </row>
    <row r="18" spans="1:12" ht="18" customHeight="1" x14ac:dyDescent="0.2">
      <c r="A18" s="26">
        <f t="shared" si="0"/>
        <v>44644</v>
      </c>
      <c r="B18" s="134" t="s">
        <v>17</v>
      </c>
      <c r="C18" s="135"/>
      <c r="D18" s="136"/>
      <c r="E18" s="131"/>
      <c r="F18" s="26" t="b">
        <f t="shared" si="1"/>
        <v>0</v>
      </c>
      <c r="G18" s="134" t="s">
        <v>17</v>
      </c>
      <c r="H18" s="136"/>
      <c r="I18" s="136"/>
      <c r="K18" s="5">
        <f t="shared" si="2"/>
        <v>44644</v>
      </c>
      <c r="L18" s="3" t="s">
        <v>17</v>
      </c>
    </row>
    <row r="19" spans="1:12" ht="18" customHeight="1" x14ac:dyDescent="0.2">
      <c r="A19" s="26">
        <f t="shared" si="0"/>
        <v>44645</v>
      </c>
      <c r="B19" s="134" t="s">
        <v>18</v>
      </c>
      <c r="C19" s="135"/>
      <c r="D19" s="136"/>
      <c r="E19" s="131"/>
      <c r="F19" s="26" t="b">
        <f t="shared" si="1"/>
        <v>0</v>
      </c>
      <c r="G19" s="134" t="s">
        <v>18</v>
      </c>
      <c r="H19" s="136"/>
      <c r="I19" s="136"/>
      <c r="K19" s="5">
        <f t="shared" si="2"/>
        <v>44645</v>
      </c>
      <c r="L19" s="3" t="s">
        <v>18</v>
      </c>
    </row>
    <row r="20" spans="1:12" ht="18" customHeight="1" thickBot="1" x14ac:dyDescent="0.25">
      <c r="A20" s="27">
        <f t="shared" si="0"/>
        <v>44646</v>
      </c>
      <c r="B20" s="137" t="s">
        <v>19</v>
      </c>
      <c r="C20" s="138"/>
      <c r="D20" s="139"/>
      <c r="E20" s="131"/>
      <c r="F20" s="27" t="b">
        <f t="shared" si="1"/>
        <v>0</v>
      </c>
      <c r="G20" s="137" t="s">
        <v>19</v>
      </c>
      <c r="H20" s="139"/>
      <c r="I20" s="139"/>
      <c r="K20" s="5">
        <f t="shared" si="2"/>
        <v>44646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44647</v>
      </c>
      <c r="B22" s="144" t="s">
        <v>13</v>
      </c>
      <c r="C22" s="133"/>
      <c r="D22" s="130"/>
      <c r="E22" s="131"/>
      <c r="F22" s="128" t="b">
        <f t="shared" ref="F22:F28" si="4">K46</f>
        <v>0</v>
      </c>
      <c r="G22" s="144" t="s">
        <v>13</v>
      </c>
      <c r="H22" s="130"/>
      <c r="I22" s="130"/>
      <c r="K22" s="5">
        <f>IF(K20=0,"",IF(K20&lt;$G$9,K20+1,IF(K20=$G$9,"")))</f>
        <v>44647</v>
      </c>
      <c r="L22" s="3" t="s">
        <v>13</v>
      </c>
    </row>
    <row r="23" spans="1:12" ht="18" customHeight="1" x14ac:dyDescent="0.2">
      <c r="A23" s="26">
        <f t="shared" si="3"/>
        <v>44648</v>
      </c>
      <c r="B23" s="145" t="s">
        <v>14</v>
      </c>
      <c r="C23" s="135"/>
      <c r="D23" s="136"/>
      <c r="E23" s="131"/>
      <c r="F23" s="26" t="b">
        <f t="shared" si="4"/>
        <v>0</v>
      </c>
      <c r="G23" s="145" t="s">
        <v>14</v>
      </c>
      <c r="H23" s="136"/>
      <c r="I23" s="136"/>
      <c r="K23" s="5">
        <f>IF(K22=0,"",IF(K22&lt;$G$9,K22+1,IF(K22=$G$9,"")))</f>
        <v>44648</v>
      </c>
      <c r="L23" s="3" t="s">
        <v>14</v>
      </c>
    </row>
    <row r="24" spans="1:12" ht="18" customHeight="1" x14ac:dyDescent="0.2">
      <c r="A24" s="26">
        <f t="shared" si="3"/>
        <v>44649</v>
      </c>
      <c r="B24" s="145" t="s">
        <v>15</v>
      </c>
      <c r="C24" s="135"/>
      <c r="D24" s="136"/>
      <c r="E24" s="131"/>
      <c r="F24" s="26" t="b">
        <f t="shared" si="4"/>
        <v>0</v>
      </c>
      <c r="G24" s="145" t="s">
        <v>15</v>
      </c>
      <c r="H24" s="136"/>
      <c r="I24" s="136"/>
      <c r="K24" s="5">
        <f t="shared" ref="K24:K28" si="5">IF(K23=0,"",IF(K23&lt;$G$9,K23+1,IF(K23=$G$9,"")))</f>
        <v>44649</v>
      </c>
      <c r="L24" s="3" t="s">
        <v>15</v>
      </c>
    </row>
    <row r="25" spans="1:12" ht="18" customHeight="1" x14ac:dyDescent="0.2">
      <c r="A25" s="26">
        <f t="shared" si="3"/>
        <v>44650</v>
      </c>
      <c r="B25" s="145" t="s">
        <v>16</v>
      </c>
      <c r="C25" s="135"/>
      <c r="D25" s="136"/>
      <c r="E25" s="131"/>
      <c r="F25" s="26" t="b">
        <f t="shared" si="4"/>
        <v>0</v>
      </c>
      <c r="G25" s="145" t="s">
        <v>16</v>
      </c>
      <c r="H25" s="136"/>
      <c r="I25" s="136"/>
      <c r="K25" s="5">
        <f t="shared" si="5"/>
        <v>44650</v>
      </c>
      <c r="L25" s="3" t="s">
        <v>16</v>
      </c>
    </row>
    <row r="26" spans="1:12" ht="18" customHeight="1" x14ac:dyDescent="0.2">
      <c r="A26" s="26">
        <f t="shared" si="3"/>
        <v>44651</v>
      </c>
      <c r="B26" s="145" t="s">
        <v>17</v>
      </c>
      <c r="C26" s="135"/>
      <c r="D26" s="136"/>
      <c r="E26" s="131"/>
      <c r="F26" s="26" t="b">
        <f t="shared" si="4"/>
        <v>0</v>
      </c>
      <c r="G26" s="145" t="s">
        <v>17</v>
      </c>
      <c r="H26" s="136"/>
      <c r="I26" s="136"/>
      <c r="K26" s="5">
        <f t="shared" si="5"/>
        <v>44651</v>
      </c>
      <c r="L26" s="3" t="s">
        <v>17</v>
      </c>
    </row>
    <row r="27" spans="1:12" ht="18" customHeight="1" x14ac:dyDescent="0.2">
      <c r="A27" s="26">
        <f t="shared" si="3"/>
        <v>44652</v>
      </c>
      <c r="B27" s="145" t="s">
        <v>18</v>
      </c>
      <c r="C27" s="135"/>
      <c r="D27" s="136"/>
      <c r="E27" s="131"/>
      <c r="F27" s="26" t="b">
        <f t="shared" si="4"/>
        <v>0</v>
      </c>
      <c r="G27" s="145" t="s">
        <v>18</v>
      </c>
      <c r="H27" s="136"/>
      <c r="I27" s="136"/>
      <c r="K27" s="5">
        <f t="shared" si="5"/>
        <v>44652</v>
      </c>
      <c r="L27" s="3" t="s">
        <v>18</v>
      </c>
    </row>
    <row r="28" spans="1:12" ht="18" customHeight="1" thickBot="1" x14ac:dyDescent="0.25">
      <c r="A28" s="27">
        <f t="shared" si="3"/>
        <v>44653</v>
      </c>
      <c r="B28" s="146" t="s">
        <v>19</v>
      </c>
      <c r="C28" s="138"/>
      <c r="D28" s="139"/>
      <c r="E28" s="131"/>
      <c r="F28" s="27" t="b">
        <f t="shared" si="4"/>
        <v>0</v>
      </c>
      <c r="G28" s="146" t="s">
        <v>19</v>
      </c>
      <c r="H28" s="139"/>
      <c r="I28" s="139"/>
      <c r="K28" s="5">
        <f t="shared" si="5"/>
        <v>44653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44654</v>
      </c>
      <c r="B30" s="144" t="s">
        <v>13</v>
      </c>
      <c r="C30" s="133"/>
      <c r="D30" s="130"/>
      <c r="E30" s="131"/>
      <c r="F30" s="148" t="s">
        <v>29</v>
      </c>
      <c r="G30" s="149"/>
      <c r="H30" s="142">
        <f>(C21+C29+C37+H21+H29)-C13</f>
        <v>0</v>
      </c>
      <c r="I30" s="142">
        <f>D21+D29+D37+I21+I29</f>
        <v>0</v>
      </c>
      <c r="K30" s="5">
        <f>IF(K28=0,"",IF(K28&lt;$G$9,K28+1,IF(K28=$G$9,"")))</f>
        <v>44654</v>
      </c>
      <c r="L30" s="3" t="s">
        <v>13</v>
      </c>
    </row>
    <row r="31" spans="1:12" ht="18" customHeight="1" thickTop="1" x14ac:dyDescent="0.2">
      <c r="A31" s="26">
        <f t="shared" si="6"/>
        <v>44655</v>
      </c>
      <c r="B31" s="145" t="s">
        <v>14</v>
      </c>
      <c r="C31" s="135"/>
      <c r="D31" s="136"/>
      <c r="E31" s="30"/>
      <c r="F31" s="197" t="s">
        <v>32</v>
      </c>
      <c r="G31" s="198"/>
      <c r="H31" s="198"/>
      <c r="I31" s="199"/>
      <c r="K31" s="5">
        <f>IF(K30=0,"",IF(K30&lt;$G$9,K30+1,IF(K30=$G$9,"")))</f>
        <v>44655</v>
      </c>
      <c r="L31" s="3" t="s">
        <v>14</v>
      </c>
    </row>
    <row r="32" spans="1:12" ht="18" customHeight="1" x14ac:dyDescent="0.2">
      <c r="A32" s="26">
        <f t="shared" si="6"/>
        <v>44656</v>
      </c>
      <c r="B32" s="145" t="s">
        <v>15</v>
      </c>
      <c r="C32" s="135"/>
      <c r="D32" s="136"/>
      <c r="E32" s="30"/>
      <c r="F32" s="200"/>
      <c r="G32" s="201"/>
      <c r="H32" s="201"/>
      <c r="I32" s="202"/>
      <c r="K32" s="5">
        <f t="shared" ref="K32:K36" si="7">IF(K31=0,"",IF(K31&lt;$G$9,K31+1,IF(K31=$G$9,"")))</f>
        <v>44656</v>
      </c>
      <c r="L32" s="3" t="s">
        <v>15</v>
      </c>
    </row>
    <row r="33" spans="1:12" ht="18" customHeight="1" x14ac:dyDescent="0.2">
      <c r="A33" s="26" t="str">
        <f t="shared" si="6"/>
        <v/>
      </c>
      <c r="B33" s="145" t="s">
        <v>16</v>
      </c>
      <c r="C33" s="136"/>
      <c r="D33" s="136"/>
      <c r="E33" s="30"/>
      <c r="F33" s="200"/>
      <c r="G33" s="201"/>
      <c r="H33" s="201"/>
      <c r="I33" s="202"/>
      <c r="K33" s="5" t="str">
        <f t="shared" si="7"/>
        <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zoomScale="98" zoomScaleNormal="98" workbookViewId="0">
      <pane ySplit="13" topLeftCell="A22"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Schedule'!$K$33</f>
        <v>44657</v>
      </c>
      <c r="H8" s="195"/>
      <c r="I8" s="195"/>
      <c r="J8" s="37"/>
      <c r="K8" s="12" t="str">
        <f>TEXT(G8,"dddd")</f>
        <v>Wednesday</v>
      </c>
    </row>
    <row r="9" spans="1:12" ht="18" customHeight="1" thickBot="1" x14ac:dyDescent="0.25">
      <c r="A9" s="33" t="s">
        <v>5</v>
      </c>
      <c r="B9" s="196">
        <f>'June 22, 2021 - July 6, 2021'!$B$9</f>
        <v>0</v>
      </c>
      <c r="C9" s="196"/>
      <c r="D9" s="196"/>
      <c r="E9" s="4"/>
      <c r="F9" s="33" t="s">
        <v>6</v>
      </c>
      <c r="G9" s="190">
        <f>'Payroll Schedule'!$L$33</f>
        <v>44671</v>
      </c>
      <c r="H9" s="190"/>
      <c r="I9" s="190"/>
      <c r="J9" s="38"/>
    </row>
    <row r="10" spans="1:12" ht="18" customHeight="1" thickBot="1" x14ac:dyDescent="0.25">
      <c r="A10" s="33" t="s">
        <v>7</v>
      </c>
      <c r="B10" s="196">
        <f>'June 22, 2021 - July 6, 2021'!$B$10</f>
        <v>0</v>
      </c>
      <c r="C10" s="196"/>
      <c r="D10" s="196"/>
      <c r="E10" s="4"/>
      <c r="F10" s="33" t="s">
        <v>8</v>
      </c>
      <c r="G10" s="191">
        <f>'Payroll Schedule'!$B$33</f>
        <v>8</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'March 23, 2022 - April 5,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44657</v>
      </c>
      <c r="B17" s="134" t="s">
        <v>16</v>
      </c>
      <c r="C17" s="135"/>
      <c r="D17" s="136"/>
      <c r="E17" s="131"/>
      <c r="F17" s="26" t="b">
        <f t="shared" si="1"/>
        <v>0</v>
      </c>
      <c r="G17" s="134" t="s">
        <v>16</v>
      </c>
      <c r="H17" s="136"/>
      <c r="I17" s="136"/>
      <c r="K17" s="5">
        <f t="shared" si="2"/>
        <v>44657</v>
      </c>
      <c r="L17" s="3" t="s">
        <v>16</v>
      </c>
    </row>
    <row r="18" spans="1:12" ht="18" customHeight="1" x14ac:dyDescent="0.2">
      <c r="A18" s="26">
        <f t="shared" si="0"/>
        <v>44658</v>
      </c>
      <c r="B18" s="134" t="s">
        <v>17</v>
      </c>
      <c r="C18" s="135"/>
      <c r="D18" s="136"/>
      <c r="E18" s="131"/>
      <c r="F18" s="26" t="b">
        <f t="shared" si="1"/>
        <v>0</v>
      </c>
      <c r="G18" s="134" t="s">
        <v>17</v>
      </c>
      <c r="H18" s="136"/>
      <c r="I18" s="136"/>
      <c r="K18" s="5">
        <f t="shared" si="2"/>
        <v>44658</v>
      </c>
      <c r="L18" s="3" t="s">
        <v>17</v>
      </c>
    </row>
    <row r="19" spans="1:12" ht="18" customHeight="1" x14ac:dyDescent="0.2">
      <c r="A19" s="26">
        <f t="shared" si="0"/>
        <v>44659</v>
      </c>
      <c r="B19" s="134" t="s">
        <v>18</v>
      </c>
      <c r="C19" s="135"/>
      <c r="D19" s="136"/>
      <c r="E19" s="131"/>
      <c r="F19" s="26" t="b">
        <f t="shared" si="1"/>
        <v>0</v>
      </c>
      <c r="G19" s="134" t="s">
        <v>18</v>
      </c>
      <c r="H19" s="136"/>
      <c r="I19" s="136"/>
      <c r="K19" s="5">
        <f t="shared" si="2"/>
        <v>44659</v>
      </c>
      <c r="L19" s="3" t="s">
        <v>18</v>
      </c>
    </row>
    <row r="20" spans="1:12" ht="18" customHeight="1" thickBot="1" x14ac:dyDescent="0.25">
      <c r="A20" s="27">
        <f t="shared" si="0"/>
        <v>44660</v>
      </c>
      <c r="B20" s="137" t="s">
        <v>19</v>
      </c>
      <c r="C20" s="138"/>
      <c r="D20" s="139"/>
      <c r="E20" s="131"/>
      <c r="F20" s="27" t="b">
        <f t="shared" si="1"/>
        <v>0</v>
      </c>
      <c r="G20" s="137" t="s">
        <v>19</v>
      </c>
      <c r="H20" s="139"/>
      <c r="I20" s="139"/>
      <c r="K20" s="5">
        <f t="shared" si="2"/>
        <v>44660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44661</v>
      </c>
      <c r="B22" s="144" t="s">
        <v>13</v>
      </c>
      <c r="C22" s="133"/>
      <c r="D22" s="130"/>
      <c r="E22" s="131"/>
      <c r="F22" s="128" t="b">
        <f t="shared" ref="F22:F28" si="4">K46</f>
        <v>0</v>
      </c>
      <c r="G22" s="144" t="s">
        <v>13</v>
      </c>
      <c r="H22" s="130"/>
      <c r="I22" s="130"/>
      <c r="K22" s="5">
        <f>IF(K20=0,"",IF(K20&lt;$G$9,K20+1,IF(K20=$G$9,"")))</f>
        <v>44661</v>
      </c>
      <c r="L22" s="3" t="s">
        <v>13</v>
      </c>
    </row>
    <row r="23" spans="1:12" ht="18" customHeight="1" x14ac:dyDescent="0.2">
      <c r="A23" s="26">
        <f t="shared" si="3"/>
        <v>44662</v>
      </c>
      <c r="B23" s="145" t="s">
        <v>14</v>
      </c>
      <c r="C23" s="135"/>
      <c r="D23" s="136"/>
      <c r="E23" s="131"/>
      <c r="F23" s="26" t="b">
        <f t="shared" si="4"/>
        <v>0</v>
      </c>
      <c r="G23" s="145" t="s">
        <v>14</v>
      </c>
      <c r="H23" s="136"/>
      <c r="I23" s="136"/>
      <c r="K23" s="5">
        <f>IF(K22=0,"",IF(K22&lt;$G$9,K22+1,IF(K22=$G$9,"")))</f>
        <v>44662</v>
      </c>
      <c r="L23" s="3" t="s">
        <v>14</v>
      </c>
    </row>
    <row r="24" spans="1:12" ht="18" customHeight="1" x14ac:dyDescent="0.2">
      <c r="A24" s="26">
        <f t="shared" si="3"/>
        <v>44663</v>
      </c>
      <c r="B24" s="145" t="s">
        <v>15</v>
      </c>
      <c r="C24" s="135"/>
      <c r="D24" s="136"/>
      <c r="E24" s="131"/>
      <c r="F24" s="26" t="b">
        <f t="shared" si="4"/>
        <v>0</v>
      </c>
      <c r="G24" s="145" t="s">
        <v>15</v>
      </c>
      <c r="H24" s="136"/>
      <c r="I24" s="136"/>
      <c r="K24" s="5">
        <f t="shared" ref="K24:K28" si="5">IF(K23=0,"",IF(K23&lt;$G$9,K23+1,IF(K23=$G$9,"")))</f>
        <v>44663</v>
      </c>
      <c r="L24" s="3" t="s">
        <v>15</v>
      </c>
    </row>
    <row r="25" spans="1:12" ht="18" customHeight="1" x14ac:dyDescent="0.2">
      <c r="A25" s="26">
        <f t="shared" si="3"/>
        <v>44664</v>
      </c>
      <c r="B25" s="145" t="s">
        <v>16</v>
      </c>
      <c r="C25" s="135"/>
      <c r="D25" s="136"/>
      <c r="E25" s="131"/>
      <c r="F25" s="26" t="b">
        <f t="shared" si="4"/>
        <v>0</v>
      </c>
      <c r="G25" s="145" t="s">
        <v>16</v>
      </c>
      <c r="H25" s="136"/>
      <c r="I25" s="136"/>
      <c r="K25" s="5">
        <f t="shared" si="5"/>
        <v>44664</v>
      </c>
      <c r="L25" s="3" t="s">
        <v>16</v>
      </c>
    </row>
    <row r="26" spans="1:12" ht="18" customHeight="1" x14ac:dyDescent="0.2">
      <c r="A26" s="26">
        <f t="shared" si="3"/>
        <v>44665</v>
      </c>
      <c r="B26" s="145" t="s">
        <v>17</v>
      </c>
      <c r="C26" s="135"/>
      <c r="D26" s="136"/>
      <c r="E26" s="131"/>
      <c r="F26" s="26" t="b">
        <f t="shared" si="4"/>
        <v>0</v>
      </c>
      <c r="G26" s="145" t="s">
        <v>17</v>
      </c>
      <c r="H26" s="136"/>
      <c r="I26" s="136"/>
      <c r="K26" s="5">
        <f t="shared" si="5"/>
        <v>44665</v>
      </c>
      <c r="L26" s="3" t="s">
        <v>17</v>
      </c>
    </row>
    <row r="27" spans="1:12" ht="18" customHeight="1" x14ac:dyDescent="0.2">
      <c r="A27" s="26">
        <f t="shared" si="3"/>
        <v>44666</v>
      </c>
      <c r="B27" s="145" t="s">
        <v>18</v>
      </c>
      <c r="C27" s="135"/>
      <c r="D27" s="136"/>
      <c r="E27" s="131"/>
      <c r="F27" s="26" t="b">
        <f t="shared" si="4"/>
        <v>0</v>
      </c>
      <c r="G27" s="145" t="s">
        <v>18</v>
      </c>
      <c r="H27" s="136"/>
      <c r="I27" s="136"/>
      <c r="K27" s="5">
        <f t="shared" si="5"/>
        <v>44666</v>
      </c>
      <c r="L27" s="3" t="s">
        <v>18</v>
      </c>
    </row>
    <row r="28" spans="1:12" ht="18" customHeight="1" thickBot="1" x14ac:dyDescent="0.25">
      <c r="A28" s="27">
        <f t="shared" si="3"/>
        <v>44667</v>
      </c>
      <c r="B28" s="146" t="s">
        <v>19</v>
      </c>
      <c r="C28" s="138"/>
      <c r="D28" s="139"/>
      <c r="E28" s="131"/>
      <c r="F28" s="27" t="b">
        <f t="shared" si="4"/>
        <v>0</v>
      </c>
      <c r="G28" s="146" t="s">
        <v>19</v>
      </c>
      <c r="H28" s="139"/>
      <c r="I28" s="139"/>
      <c r="K28" s="5">
        <f t="shared" si="5"/>
        <v>44667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44668</v>
      </c>
      <c r="B30" s="144" t="s">
        <v>13</v>
      </c>
      <c r="C30" s="133"/>
      <c r="D30" s="130"/>
      <c r="E30" s="30"/>
      <c r="F30" s="15" t="s">
        <v>29</v>
      </c>
      <c r="G30" s="29"/>
      <c r="H30" s="31">
        <f>(C21+C29+C37+H21+H29)-C13</f>
        <v>0</v>
      </c>
      <c r="I30" s="31">
        <f>D21+D29+D37+I21+I29</f>
        <v>0</v>
      </c>
      <c r="K30" s="5">
        <f>IF(K28=0,"",IF(K28&lt;$G$9,K28+1,IF(K28=$G$9,"")))</f>
        <v>44668</v>
      </c>
      <c r="L30" s="3" t="s">
        <v>13</v>
      </c>
    </row>
    <row r="31" spans="1:12" ht="18" customHeight="1" thickTop="1" x14ac:dyDescent="0.2">
      <c r="A31" s="26">
        <f t="shared" si="6"/>
        <v>44669</v>
      </c>
      <c r="B31" s="145" t="s">
        <v>14</v>
      </c>
      <c r="C31" s="135"/>
      <c r="D31" s="136"/>
      <c r="E31" s="30"/>
      <c r="F31" s="197" t="s">
        <v>32</v>
      </c>
      <c r="G31" s="198"/>
      <c r="H31" s="198"/>
      <c r="I31" s="199"/>
      <c r="K31" s="5">
        <f>IF(K30=0,"",IF(K30&lt;$G$9,K30+1,IF(K30=$G$9,"")))</f>
        <v>44669</v>
      </c>
      <c r="L31" s="3" t="s">
        <v>14</v>
      </c>
    </row>
    <row r="32" spans="1:12" ht="18" customHeight="1" x14ac:dyDescent="0.2">
      <c r="A32" s="26">
        <f t="shared" si="6"/>
        <v>44670</v>
      </c>
      <c r="B32" s="145" t="s">
        <v>15</v>
      </c>
      <c r="C32" s="135"/>
      <c r="D32" s="136"/>
      <c r="E32" s="30"/>
      <c r="F32" s="200"/>
      <c r="G32" s="201"/>
      <c r="H32" s="201"/>
      <c r="I32" s="202"/>
      <c r="K32" s="5">
        <f t="shared" ref="K32:K36" si="7">IF(K31=0,"",IF(K31&lt;$G$9,K31+1,IF(K31=$G$9,"")))</f>
        <v>44670</v>
      </c>
      <c r="L32" s="3" t="s">
        <v>15</v>
      </c>
    </row>
    <row r="33" spans="1:12" ht="18" customHeight="1" x14ac:dyDescent="0.2">
      <c r="A33" s="26">
        <f t="shared" si="6"/>
        <v>44671</v>
      </c>
      <c r="B33" s="145" t="s">
        <v>16</v>
      </c>
      <c r="C33" s="135"/>
      <c r="D33" s="136"/>
      <c r="E33" s="30"/>
      <c r="F33" s="200"/>
      <c r="G33" s="201"/>
      <c r="H33" s="201"/>
      <c r="I33" s="202"/>
      <c r="K33" s="5">
        <f t="shared" si="7"/>
        <v>44671</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disablePrompts="1"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zoomScale="98" zoomScaleNormal="98" workbookViewId="0">
      <pane ySplit="13" topLeftCell="A22"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Schedule'!$K$35</f>
        <v>44672</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Schedule'!$L$35</f>
        <v>44685</v>
      </c>
      <c r="H9" s="190"/>
      <c r="I9" s="190"/>
      <c r="J9" s="38"/>
    </row>
    <row r="10" spans="1:12" ht="18" customHeight="1" thickBot="1" x14ac:dyDescent="0.25">
      <c r="A10" s="33" t="s">
        <v>7</v>
      </c>
      <c r="B10" s="196">
        <f>'June 22, 2021 - July 6, 2021'!$B$10</f>
        <v>0</v>
      </c>
      <c r="C10" s="196"/>
      <c r="D10" s="196"/>
      <c r="E10" s="4"/>
      <c r="F10" s="33" t="s">
        <v>8</v>
      </c>
      <c r="G10" s="191">
        <f>'Payroll Schedule'!$B$35</f>
        <v>9</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'April 6, 2022 - April 20,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44672</v>
      </c>
      <c r="B18" s="134" t="s">
        <v>17</v>
      </c>
      <c r="C18" s="135"/>
      <c r="D18" s="136"/>
      <c r="E18" s="131"/>
      <c r="F18" s="26" t="b">
        <f t="shared" si="1"/>
        <v>0</v>
      </c>
      <c r="G18" s="134" t="s">
        <v>17</v>
      </c>
      <c r="H18" s="136"/>
      <c r="I18" s="136"/>
      <c r="K18" s="5">
        <f t="shared" si="2"/>
        <v>44672</v>
      </c>
      <c r="L18" s="3" t="s">
        <v>17</v>
      </c>
    </row>
    <row r="19" spans="1:12" ht="18" customHeight="1" x14ac:dyDescent="0.2">
      <c r="A19" s="26">
        <f t="shared" si="0"/>
        <v>44673</v>
      </c>
      <c r="B19" s="134" t="s">
        <v>18</v>
      </c>
      <c r="C19" s="135"/>
      <c r="D19" s="136"/>
      <c r="E19" s="131"/>
      <c r="F19" s="26" t="b">
        <f t="shared" si="1"/>
        <v>0</v>
      </c>
      <c r="G19" s="134" t="s">
        <v>18</v>
      </c>
      <c r="H19" s="136"/>
      <c r="I19" s="136"/>
      <c r="K19" s="5">
        <f t="shared" si="2"/>
        <v>44673</v>
      </c>
      <c r="L19" s="3" t="s">
        <v>18</v>
      </c>
    </row>
    <row r="20" spans="1:12" ht="18" customHeight="1" thickBot="1" x14ac:dyDescent="0.25">
      <c r="A20" s="27">
        <f t="shared" si="0"/>
        <v>44674</v>
      </c>
      <c r="B20" s="137" t="s">
        <v>19</v>
      </c>
      <c r="C20" s="138"/>
      <c r="D20" s="139"/>
      <c r="E20" s="131"/>
      <c r="F20" s="27" t="b">
        <f t="shared" si="1"/>
        <v>0</v>
      </c>
      <c r="G20" s="137" t="s">
        <v>19</v>
      </c>
      <c r="H20" s="139"/>
      <c r="I20" s="139"/>
      <c r="K20" s="5">
        <f t="shared" si="2"/>
        <v>44674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44675</v>
      </c>
      <c r="B22" s="144" t="s">
        <v>13</v>
      </c>
      <c r="C22" s="133"/>
      <c r="D22" s="130"/>
      <c r="E22" s="131"/>
      <c r="F22" s="128" t="b">
        <f t="shared" ref="F22:F28" si="4">K46</f>
        <v>0</v>
      </c>
      <c r="G22" s="144" t="s">
        <v>13</v>
      </c>
      <c r="H22" s="130"/>
      <c r="I22" s="130"/>
      <c r="K22" s="5">
        <f>IF(K20=0,"",IF(K20&lt;$G$9,K20+1,IF(K20=$G$9,"")))</f>
        <v>44675</v>
      </c>
      <c r="L22" s="3" t="s">
        <v>13</v>
      </c>
    </row>
    <row r="23" spans="1:12" ht="18" customHeight="1" x14ac:dyDescent="0.2">
      <c r="A23" s="26">
        <f t="shared" si="3"/>
        <v>44676</v>
      </c>
      <c r="B23" s="145" t="s">
        <v>14</v>
      </c>
      <c r="C23" s="135"/>
      <c r="D23" s="136"/>
      <c r="E23" s="131"/>
      <c r="F23" s="26" t="b">
        <f t="shared" si="4"/>
        <v>0</v>
      </c>
      <c r="G23" s="145" t="s">
        <v>14</v>
      </c>
      <c r="H23" s="136"/>
      <c r="I23" s="136"/>
      <c r="K23" s="5">
        <f>IF(K22=0,"",IF(K22&lt;$G$9,K22+1,IF(K22=$G$9,"")))</f>
        <v>44676</v>
      </c>
      <c r="L23" s="3" t="s">
        <v>14</v>
      </c>
    </row>
    <row r="24" spans="1:12" ht="18" customHeight="1" x14ac:dyDescent="0.2">
      <c r="A24" s="26">
        <f t="shared" si="3"/>
        <v>44677</v>
      </c>
      <c r="B24" s="145" t="s">
        <v>15</v>
      </c>
      <c r="C24" s="135"/>
      <c r="D24" s="136"/>
      <c r="E24" s="131"/>
      <c r="F24" s="26" t="b">
        <f t="shared" si="4"/>
        <v>0</v>
      </c>
      <c r="G24" s="145" t="s">
        <v>15</v>
      </c>
      <c r="H24" s="136"/>
      <c r="I24" s="136"/>
      <c r="K24" s="5">
        <f t="shared" ref="K24:K28" si="5">IF(K23=0,"",IF(K23&lt;$G$9,K23+1,IF(K23=$G$9,"")))</f>
        <v>44677</v>
      </c>
      <c r="L24" s="3" t="s">
        <v>15</v>
      </c>
    </row>
    <row r="25" spans="1:12" ht="18" customHeight="1" x14ac:dyDescent="0.2">
      <c r="A25" s="26">
        <f t="shared" si="3"/>
        <v>44678</v>
      </c>
      <c r="B25" s="145" t="s">
        <v>16</v>
      </c>
      <c r="C25" s="135"/>
      <c r="D25" s="136"/>
      <c r="E25" s="131"/>
      <c r="F25" s="26" t="b">
        <f t="shared" si="4"/>
        <v>0</v>
      </c>
      <c r="G25" s="145" t="s">
        <v>16</v>
      </c>
      <c r="H25" s="136"/>
      <c r="I25" s="136"/>
      <c r="K25" s="5">
        <f t="shared" si="5"/>
        <v>44678</v>
      </c>
      <c r="L25" s="3" t="s">
        <v>16</v>
      </c>
    </row>
    <row r="26" spans="1:12" ht="18" customHeight="1" x14ac:dyDescent="0.2">
      <c r="A26" s="26">
        <f t="shared" si="3"/>
        <v>44679</v>
      </c>
      <c r="B26" s="145" t="s">
        <v>17</v>
      </c>
      <c r="C26" s="135"/>
      <c r="D26" s="136"/>
      <c r="E26" s="131"/>
      <c r="F26" s="26" t="b">
        <f t="shared" si="4"/>
        <v>0</v>
      </c>
      <c r="G26" s="145" t="s">
        <v>17</v>
      </c>
      <c r="H26" s="136"/>
      <c r="I26" s="136"/>
      <c r="K26" s="5">
        <f t="shared" si="5"/>
        <v>44679</v>
      </c>
      <c r="L26" s="3" t="s">
        <v>17</v>
      </c>
    </row>
    <row r="27" spans="1:12" ht="18" customHeight="1" x14ac:dyDescent="0.2">
      <c r="A27" s="26">
        <f t="shared" si="3"/>
        <v>44680</v>
      </c>
      <c r="B27" s="145" t="s">
        <v>18</v>
      </c>
      <c r="C27" s="135"/>
      <c r="D27" s="136"/>
      <c r="E27" s="131"/>
      <c r="F27" s="26" t="b">
        <f t="shared" si="4"/>
        <v>0</v>
      </c>
      <c r="G27" s="145" t="s">
        <v>18</v>
      </c>
      <c r="H27" s="136"/>
      <c r="I27" s="136"/>
      <c r="K27" s="5">
        <f t="shared" si="5"/>
        <v>44680</v>
      </c>
      <c r="L27" s="3" t="s">
        <v>18</v>
      </c>
    </row>
    <row r="28" spans="1:12" ht="18" customHeight="1" thickBot="1" x14ac:dyDescent="0.25">
      <c r="A28" s="27">
        <f t="shared" si="3"/>
        <v>44681</v>
      </c>
      <c r="B28" s="146" t="s">
        <v>19</v>
      </c>
      <c r="C28" s="138"/>
      <c r="D28" s="139"/>
      <c r="E28" s="131"/>
      <c r="F28" s="27" t="b">
        <f t="shared" si="4"/>
        <v>0</v>
      </c>
      <c r="G28" s="146" t="s">
        <v>19</v>
      </c>
      <c r="H28" s="139"/>
      <c r="I28" s="139"/>
      <c r="K28" s="5">
        <f t="shared" si="5"/>
        <v>44681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44682</v>
      </c>
      <c r="B30" s="144" t="s">
        <v>13</v>
      </c>
      <c r="C30" s="133"/>
      <c r="D30" s="130"/>
      <c r="E30" s="30"/>
      <c r="F30" s="15" t="s">
        <v>29</v>
      </c>
      <c r="G30" s="29"/>
      <c r="H30" s="31">
        <f>(C21+C29+C37+H21+H29)-C13</f>
        <v>0</v>
      </c>
      <c r="I30" s="31">
        <f>D21+D29+D37+I21+I29</f>
        <v>0</v>
      </c>
      <c r="K30" s="5">
        <f>IF(K28=0,"",IF(K28&lt;$G$9,K28+1,IF(K28=$G$9,"")))</f>
        <v>44682</v>
      </c>
      <c r="L30" s="3" t="s">
        <v>13</v>
      </c>
    </row>
    <row r="31" spans="1:12" ht="18" customHeight="1" thickTop="1" x14ac:dyDescent="0.2">
      <c r="A31" s="26">
        <f t="shared" si="6"/>
        <v>44683</v>
      </c>
      <c r="B31" s="145" t="s">
        <v>14</v>
      </c>
      <c r="C31" s="135"/>
      <c r="D31" s="136"/>
      <c r="E31" s="30"/>
      <c r="F31" s="197" t="s">
        <v>32</v>
      </c>
      <c r="G31" s="198"/>
      <c r="H31" s="198"/>
      <c r="I31" s="199"/>
      <c r="K31" s="5">
        <f>IF(K30=0,"",IF(K30&lt;$G$9,K30+1,IF(K30=$G$9,"")))</f>
        <v>44683</v>
      </c>
      <c r="L31" s="3" t="s">
        <v>14</v>
      </c>
    </row>
    <row r="32" spans="1:12" ht="18" customHeight="1" x14ac:dyDescent="0.2">
      <c r="A32" s="26">
        <f t="shared" si="6"/>
        <v>44684</v>
      </c>
      <c r="B32" s="145" t="s">
        <v>15</v>
      </c>
      <c r="C32" s="135"/>
      <c r="D32" s="136"/>
      <c r="E32" s="30"/>
      <c r="F32" s="200"/>
      <c r="G32" s="201"/>
      <c r="H32" s="201"/>
      <c r="I32" s="202"/>
      <c r="K32" s="5">
        <f t="shared" ref="K32:K36" si="7">IF(K31=0,"",IF(K31&lt;$G$9,K31+1,IF(K31=$G$9,"")))</f>
        <v>44684</v>
      </c>
      <c r="L32" s="3" t="s">
        <v>15</v>
      </c>
    </row>
    <row r="33" spans="1:12" ht="18" customHeight="1" x14ac:dyDescent="0.2">
      <c r="A33" s="26">
        <f t="shared" si="6"/>
        <v>44685</v>
      </c>
      <c r="B33" s="145" t="s">
        <v>16</v>
      </c>
      <c r="C33" s="135"/>
      <c r="D33" s="136"/>
      <c r="E33" s="30"/>
      <c r="F33" s="200"/>
      <c r="G33" s="201"/>
      <c r="H33" s="201"/>
      <c r="I33" s="202"/>
      <c r="K33" s="5">
        <f t="shared" si="7"/>
        <v>44685</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Schedule'!$K$36</f>
        <v>44686</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Schedule'!$L$36</f>
        <v>44700</v>
      </c>
      <c r="H9" s="190"/>
      <c r="I9" s="190"/>
      <c r="J9" s="38"/>
    </row>
    <row r="10" spans="1:12" ht="18" customHeight="1" thickBot="1" x14ac:dyDescent="0.25">
      <c r="A10" s="33" t="s">
        <v>7</v>
      </c>
      <c r="B10" s="196">
        <f>'June 22, 2021 - July 6, 2021'!$B$10</f>
        <v>0</v>
      </c>
      <c r="C10" s="196"/>
      <c r="D10" s="196"/>
      <c r="E10" s="4"/>
      <c r="F10" s="33" t="s">
        <v>8</v>
      </c>
      <c r="G10" s="191">
        <f>'Payroll Schedule'!$B$36</f>
        <v>10</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'April 21, 2022 - May 4,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44686</v>
      </c>
      <c r="B18" s="134" t="s">
        <v>17</v>
      </c>
      <c r="C18" s="135"/>
      <c r="D18" s="136"/>
      <c r="E18" s="131"/>
      <c r="F18" s="26" t="b">
        <f t="shared" si="1"/>
        <v>0</v>
      </c>
      <c r="G18" s="134" t="s">
        <v>17</v>
      </c>
      <c r="H18" s="136"/>
      <c r="I18" s="136"/>
      <c r="K18" s="5">
        <f t="shared" si="2"/>
        <v>44686</v>
      </c>
      <c r="L18" s="3" t="s">
        <v>17</v>
      </c>
    </row>
    <row r="19" spans="1:12" ht="18" customHeight="1" x14ac:dyDescent="0.2">
      <c r="A19" s="26">
        <f t="shared" si="0"/>
        <v>44687</v>
      </c>
      <c r="B19" s="134" t="s">
        <v>18</v>
      </c>
      <c r="C19" s="135"/>
      <c r="D19" s="136"/>
      <c r="E19" s="131"/>
      <c r="F19" s="26" t="b">
        <f t="shared" si="1"/>
        <v>0</v>
      </c>
      <c r="G19" s="134" t="s">
        <v>18</v>
      </c>
      <c r="H19" s="136"/>
      <c r="I19" s="136"/>
      <c r="K19" s="5">
        <f t="shared" si="2"/>
        <v>44687</v>
      </c>
      <c r="L19" s="3" t="s">
        <v>18</v>
      </c>
    </row>
    <row r="20" spans="1:12" ht="18" customHeight="1" thickBot="1" x14ac:dyDescent="0.25">
      <c r="A20" s="27">
        <f t="shared" si="0"/>
        <v>44688</v>
      </c>
      <c r="B20" s="137" t="s">
        <v>19</v>
      </c>
      <c r="C20" s="138"/>
      <c r="D20" s="139"/>
      <c r="E20" s="131"/>
      <c r="F20" s="27" t="b">
        <f t="shared" si="1"/>
        <v>0</v>
      </c>
      <c r="G20" s="137" t="s">
        <v>19</v>
      </c>
      <c r="H20" s="139"/>
      <c r="I20" s="139"/>
      <c r="K20" s="5">
        <f t="shared" si="2"/>
        <v>44688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44689</v>
      </c>
      <c r="B22" s="144" t="s">
        <v>13</v>
      </c>
      <c r="C22" s="133"/>
      <c r="D22" s="130"/>
      <c r="E22" s="131"/>
      <c r="F22" s="128" t="b">
        <f t="shared" ref="F22:F28" si="4">K46</f>
        <v>0</v>
      </c>
      <c r="G22" s="144" t="s">
        <v>13</v>
      </c>
      <c r="H22" s="130"/>
      <c r="I22" s="130"/>
      <c r="K22" s="5">
        <f>IF(K20=0,"",IF(K20&lt;$G$9,K20+1,IF(K20=$G$9,"")))</f>
        <v>44689</v>
      </c>
      <c r="L22" s="3" t="s">
        <v>13</v>
      </c>
    </row>
    <row r="23" spans="1:12" ht="18" customHeight="1" x14ac:dyDescent="0.2">
      <c r="A23" s="26">
        <f t="shared" si="3"/>
        <v>44690</v>
      </c>
      <c r="B23" s="145" t="s">
        <v>14</v>
      </c>
      <c r="C23" s="135"/>
      <c r="D23" s="136"/>
      <c r="E23" s="131"/>
      <c r="F23" s="26" t="b">
        <f t="shared" si="4"/>
        <v>0</v>
      </c>
      <c r="G23" s="145" t="s">
        <v>14</v>
      </c>
      <c r="H23" s="136"/>
      <c r="I23" s="136"/>
      <c r="K23" s="5">
        <f>IF(K22=0,"",IF(K22&lt;$G$9,K22+1,IF(K22=$G$9,"")))</f>
        <v>44690</v>
      </c>
      <c r="L23" s="3" t="s">
        <v>14</v>
      </c>
    </row>
    <row r="24" spans="1:12" ht="18" customHeight="1" x14ac:dyDescent="0.2">
      <c r="A24" s="26">
        <f t="shared" si="3"/>
        <v>44691</v>
      </c>
      <c r="B24" s="145" t="s">
        <v>15</v>
      </c>
      <c r="C24" s="135"/>
      <c r="D24" s="136"/>
      <c r="E24" s="131"/>
      <c r="F24" s="26" t="b">
        <f t="shared" si="4"/>
        <v>0</v>
      </c>
      <c r="G24" s="145" t="s">
        <v>15</v>
      </c>
      <c r="H24" s="136"/>
      <c r="I24" s="136"/>
      <c r="K24" s="5">
        <f t="shared" ref="K24:K28" si="5">IF(K23=0,"",IF(K23&lt;$G$9,K23+1,IF(K23=$G$9,"")))</f>
        <v>44691</v>
      </c>
      <c r="L24" s="3" t="s">
        <v>15</v>
      </c>
    </row>
    <row r="25" spans="1:12" ht="18" customHeight="1" x14ac:dyDescent="0.2">
      <c r="A25" s="26">
        <f t="shared" si="3"/>
        <v>44692</v>
      </c>
      <c r="B25" s="145" t="s">
        <v>16</v>
      </c>
      <c r="C25" s="135"/>
      <c r="D25" s="136"/>
      <c r="E25" s="131"/>
      <c r="F25" s="26" t="b">
        <f t="shared" si="4"/>
        <v>0</v>
      </c>
      <c r="G25" s="145" t="s">
        <v>16</v>
      </c>
      <c r="H25" s="136"/>
      <c r="I25" s="136"/>
      <c r="K25" s="5">
        <f t="shared" si="5"/>
        <v>44692</v>
      </c>
      <c r="L25" s="3" t="s">
        <v>16</v>
      </c>
    </row>
    <row r="26" spans="1:12" ht="18" customHeight="1" x14ac:dyDescent="0.2">
      <c r="A26" s="26">
        <f t="shared" si="3"/>
        <v>44693</v>
      </c>
      <c r="B26" s="145" t="s">
        <v>17</v>
      </c>
      <c r="C26" s="135"/>
      <c r="D26" s="136"/>
      <c r="E26" s="131"/>
      <c r="F26" s="26" t="b">
        <f t="shared" si="4"/>
        <v>0</v>
      </c>
      <c r="G26" s="145" t="s">
        <v>17</v>
      </c>
      <c r="H26" s="136"/>
      <c r="I26" s="136"/>
      <c r="K26" s="5">
        <f t="shared" si="5"/>
        <v>44693</v>
      </c>
      <c r="L26" s="3" t="s">
        <v>17</v>
      </c>
    </row>
    <row r="27" spans="1:12" ht="18" customHeight="1" x14ac:dyDescent="0.2">
      <c r="A27" s="26">
        <f t="shared" si="3"/>
        <v>44694</v>
      </c>
      <c r="B27" s="145" t="s">
        <v>18</v>
      </c>
      <c r="C27" s="135"/>
      <c r="D27" s="136"/>
      <c r="E27" s="131"/>
      <c r="F27" s="26" t="b">
        <f t="shared" si="4"/>
        <v>0</v>
      </c>
      <c r="G27" s="145" t="s">
        <v>18</v>
      </c>
      <c r="H27" s="136"/>
      <c r="I27" s="136"/>
      <c r="K27" s="5">
        <f t="shared" si="5"/>
        <v>44694</v>
      </c>
      <c r="L27" s="3" t="s">
        <v>18</v>
      </c>
    </row>
    <row r="28" spans="1:12" ht="18" customHeight="1" thickBot="1" x14ac:dyDescent="0.25">
      <c r="A28" s="27">
        <f t="shared" si="3"/>
        <v>44695</v>
      </c>
      <c r="B28" s="146" t="s">
        <v>19</v>
      </c>
      <c r="C28" s="138"/>
      <c r="D28" s="139"/>
      <c r="E28" s="131"/>
      <c r="F28" s="27" t="b">
        <f t="shared" si="4"/>
        <v>0</v>
      </c>
      <c r="G28" s="146" t="s">
        <v>19</v>
      </c>
      <c r="H28" s="139"/>
      <c r="I28" s="139"/>
      <c r="K28" s="5">
        <f t="shared" si="5"/>
        <v>44695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44696</v>
      </c>
      <c r="B30" s="144" t="s">
        <v>13</v>
      </c>
      <c r="C30" s="133"/>
      <c r="D30" s="130"/>
      <c r="E30" s="30"/>
      <c r="F30" s="15" t="s">
        <v>29</v>
      </c>
      <c r="G30" s="29"/>
      <c r="H30" s="31">
        <f>(C21+C29+C37+H21+H29)-C13</f>
        <v>0</v>
      </c>
      <c r="I30" s="31">
        <f>D21+D29+D37+I21+I29</f>
        <v>0</v>
      </c>
      <c r="K30" s="5">
        <f>IF(K28=0,"",IF(K28&lt;$G$9,K28+1,IF(K28=$G$9,"")))</f>
        <v>44696</v>
      </c>
      <c r="L30" s="3" t="s">
        <v>13</v>
      </c>
    </row>
    <row r="31" spans="1:12" ht="18" customHeight="1" thickTop="1" x14ac:dyDescent="0.2">
      <c r="A31" s="26">
        <f t="shared" si="6"/>
        <v>44697</v>
      </c>
      <c r="B31" s="145" t="s">
        <v>14</v>
      </c>
      <c r="C31" s="135"/>
      <c r="D31" s="136"/>
      <c r="E31" s="30"/>
      <c r="F31" s="197" t="s">
        <v>32</v>
      </c>
      <c r="G31" s="198"/>
      <c r="H31" s="198"/>
      <c r="I31" s="199"/>
      <c r="K31" s="5">
        <f>IF(K30=0,"",IF(K30&lt;$G$9,K30+1,IF(K30=$G$9,"")))</f>
        <v>44697</v>
      </c>
      <c r="L31" s="3" t="s">
        <v>14</v>
      </c>
    </row>
    <row r="32" spans="1:12" ht="18" customHeight="1" x14ac:dyDescent="0.2">
      <c r="A32" s="26">
        <f t="shared" si="6"/>
        <v>44698</v>
      </c>
      <c r="B32" s="145" t="s">
        <v>15</v>
      </c>
      <c r="C32" s="135"/>
      <c r="D32" s="136"/>
      <c r="E32" s="30"/>
      <c r="F32" s="200"/>
      <c r="G32" s="201"/>
      <c r="H32" s="201"/>
      <c r="I32" s="202"/>
      <c r="K32" s="5">
        <f t="shared" ref="K32:K36" si="7">IF(K31=0,"",IF(K31&lt;$G$9,K31+1,IF(K31=$G$9,"")))</f>
        <v>44698</v>
      </c>
      <c r="L32" s="3" t="s">
        <v>15</v>
      </c>
    </row>
    <row r="33" spans="1:12" ht="18" customHeight="1" x14ac:dyDescent="0.2">
      <c r="A33" s="26">
        <f t="shared" si="6"/>
        <v>44699</v>
      </c>
      <c r="B33" s="145" t="s">
        <v>16</v>
      </c>
      <c r="C33" s="135"/>
      <c r="D33" s="136"/>
      <c r="E33" s="30"/>
      <c r="F33" s="200"/>
      <c r="G33" s="201"/>
      <c r="H33" s="201"/>
      <c r="I33" s="202"/>
      <c r="K33" s="5">
        <f t="shared" si="7"/>
        <v>44699</v>
      </c>
      <c r="L33" s="3" t="s">
        <v>16</v>
      </c>
    </row>
    <row r="34" spans="1:12" ht="18" customHeight="1" x14ac:dyDescent="0.2">
      <c r="A34" s="26">
        <f t="shared" si="6"/>
        <v>44700</v>
      </c>
      <c r="B34" s="145" t="s">
        <v>17</v>
      </c>
      <c r="C34" s="135"/>
      <c r="D34" s="136"/>
      <c r="E34" s="30"/>
      <c r="F34" s="200"/>
      <c r="G34" s="201"/>
      <c r="H34" s="201"/>
      <c r="I34" s="202"/>
      <c r="K34" s="5">
        <f t="shared" si="7"/>
        <v>44700</v>
      </c>
      <c r="L34" s="3" t="s">
        <v>17</v>
      </c>
    </row>
    <row r="35" spans="1:12" ht="18" customHeight="1" x14ac:dyDescent="0.2">
      <c r="A35" s="26" t="str">
        <f t="shared" si="6"/>
        <v/>
      </c>
      <c r="B35" s="145" t="s">
        <v>18</v>
      </c>
      <c r="C35" s="136"/>
      <c r="D35" s="136"/>
      <c r="E35" s="30"/>
      <c r="F35" s="200"/>
      <c r="G35" s="201"/>
      <c r="H35" s="201"/>
      <c r="I35" s="202"/>
      <c r="K35" s="5" t="str">
        <f t="shared" si="7"/>
        <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Schedule'!$K$38</f>
        <v>44701</v>
      </c>
      <c r="H8" s="195"/>
      <c r="I8" s="195"/>
      <c r="J8" s="37"/>
      <c r="K8" s="12" t="str">
        <f>TEXT(G8,"dddd")</f>
        <v>Friday</v>
      </c>
    </row>
    <row r="9" spans="1:12" ht="18" customHeight="1" thickBot="1" x14ac:dyDescent="0.25">
      <c r="A9" s="33" t="s">
        <v>5</v>
      </c>
      <c r="B9" s="196">
        <f>'June 22, 2021 - July 6, 2021'!$B$9</f>
        <v>0</v>
      </c>
      <c r="C9" s="196"/>
      <c r="D9" s="196"/>
      <c r="E9" s="4"/>
      <c r="F9" s="33" t="s">
        <v>6</v>
      </c>
      <c r="G9" s="190">
        <f>'Payroll Schedule'!$L$38</f>
        <v>44718</v>
      </c>
      <c r="H9" s="190"/>
      <c r="I9" s="190"/>
      <c r="J9" s="38"/>
    </row>
    <row r="10" spans="1:12" ht="18" customHeight="1" thickBot="1" x14ac:dyDescent="0.25">
      <c r="A10" s="33" t="s">
        <v>7</v>
      </c>
      <c r="B10" s="196">
        <f>'June 22, 2021 - July 6, 2021'!$B$10</f>
        <v>0</v>
      </c>
      <c r="C10" s="196"/>
      <c r="D10" s="196"/>
      <c r="E10" s="4"/>
      <c r="F10" s="33" t="s">
        <v>8</v>
      </c>
      <c r="G10" s="191">
        <f>'Payroll Schedule'!$B$38</f>
        <v>11</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'May 5, 2022 - May 19, 2022'!$C$37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44717</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44718</v>
      </c>
      <c r="G15" s="134" t="s">
        <v>14</v>
      </c>
      <c r="H15" s="135"/>
      <c r="I15" s="136"/>
      <c r="K15" s="5" t="b">
        <f t="shared" si="2"/>
        <v>0</v>
      </c>
      <c r="L15" s="3" t="s">
        <v>14</v>
      </c>
    </row>
    <row r="16" spans="1:12" ht="18" customHeight="1" x14ac:dyDescent="0.2">
      <c r="A16" s="26" t="b">
        <f t="shared" si="0"/>
        <v>0</v>
      </c>
      <c r="B16" s="134" t="s">
        <v>15</v>
      </c>
      <c r="C16" s="136"/>
      <c r="D16" s="136"/>
      <c r="E16" s="131"/>
      <c r="F16" s="26" t="str">
        <f t="shared" si="1"/>
        <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44701</v>
      </c>
      <c r="B19" s="134" t="s">
        <v>18</v>
      </c>
      <c r="C19" s="135"/>
      <c r="D19" s="136"/>
      <c r="E19" s="131"/>
      <c r="F19" s="26" t="b">
        <f t="shared" si="1"/>
        <v>0</v>
      </c>
      <c r="G19" s="134" t="s">
        <v>18</v>
      </c>
      <c r="H19" s="136"/>
      <c r="I19" s="136"/>
      <c r="K19" s="5">
        <f t="shared" si="2"/>
        <v>44701</v>
      </c>
      <c r="L19" s="3" t="s">
        <v>18</v>
      </c>
    </row>
    <row r="20" spans="1:12" ht="18" customHeight="1" thickBot="1" x14ac:dyDescent="0.25">
      <c r="A20" s="27">
        <f t="shared" si="0"/>
        <v>44702</v>
      </c>
      <c r="B20" s="137" t="s">
        <v>19</v>
      </c>
      <c r="C20" s="138"/>
      <c r="D20" s="139"/>
      <c r="E20" s="131"/>
      <c r="F20" s="27" t="b">
        <f t="shared" si="1"/>
        <v>0</v>
      </c>
      <c r="G20" s="137" t="s">
        <v>19</v>
      </c>
      <c r="H20" s="139"/>
      <c r="I20" s="139"/>
      <c r="K20" s="5">
        <f t="shared" si="2"/>
        <v>44702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44703</v>
      </c>
      <c r="B22" s="144" t="s">
        <v>13</v>
      </c>
      <c r="C22" s="133"/>
      <c r="D22" s="130"/>
      <c r="E22" s="131"/>
      <c r="F22" s="128" t="b">
        <f t="shared" ref="F22:F28" si="4">K46</f>
        <v>0</v>
      </c>
      <c r="G22" s="144" t="s">
        <v>13</v>
      </c>
      <c r="H22" s="130"/>
      <c r="I22" s="130"/>
      <c r="K22" s="5">
        <f>IF(K20=0,"",IF(K20&lt;$G$9,K20+1,IF(K20=$G$9,"")))</f>
        <v>44703</v>
      </c>
      <c r="L22" s="3" t="s">
        <v>13</v>
      </c>
    </row>
    <row r="23" spans="1:12" ht="18" customHeight="1" x14ac:dyDescent="0.2">
      <c r="A23" s="26">
        <f t="shared" si="3"/>
        <v>44704</v>
      </c>
      <c r="B23" s="145" t="s">
        <v>14</v>
      </c>
      <c r="C23" s="135"/>
      <c r="D23" s="136"/>
      <c r="E23" s="131"/>
      <c r="F23" s="26" t="b">
        <f t="shared" si="4"/>
        <v>0</v>
      </c>
      <c r="G23" s="145" t="s">
        <v>14</v>
      </c>
      <c r="H23" s="136"/>
      <c r="I23" s="136"/>
      <c r="K23" s="5">
        <f>IF(K22=0,"",IF(K22&lt;$G$9,K22+1,IF(K22=$G$9,"")))</f>
        <v>44704</v>
      </c>
      <c r="L23" s="3" t="s">
        <v>14</v>
      </c>
    </row>
    <row r="24" spans="1:12" ht="18" customHeight="1" x14ac:dyDescent="0.2">
      <c r="A24" s="26">
        <f t="shared" si="3"/>
        <v>44705</v>
      </c>
      <c r="B24" s="145" t="s">
        <v>15</v>
      </c>
      <c r="C24" s="135"/>
      <c r="D24" s="136"/>
      <c r="E24" s="131"/>
      <c r="F24" s="26" t="b">
        <f t="shared" si="4"/>
        <v>0</v>
      </c>
      <c r="G24" s="145" t="s">
        <v>15</v>
      </c>
      <c r="H24" s="136"/>
      <c r="I24" s="136"/>
      <c r="K24" s="5">
        <f t="shared" ref="K24:K28" si="5">IF(K23=0,"",IF(K23&lt;$G$9,K23+1,IF(K23=$G$9,"")))</f>
        <v>44705</v>
      </c>
      <c r="L24" s="3" t="s">
        <v>15</v>
      </c>
    </row>
    <row r="25" spans="1:12" ht="18" customHeight="1" x14ac:dyDescent="0.2">
      <c r="A25" s="26">
        <f t="shared" si="3"/>
        <v>44706</v>
      </c>
      <c r="B25" s="145" t="s">
        <v>16</v>
      </c>
      <c r="C25" s="135"/>
      <c r="D25" s="136"/>
      <c r="E25" s="131"/>
      <c r="F25" s="26" t="b">
        <f t="shared" si="4"/>
        <v>0</v>
      </c>
      <c r="G25" s="145" t="s">
        <v>16</v>
      </c>
      <c r="H25" s="136"/>
      <c r="I25" s="136"/>
      <c r="K25" s="5">
        <f t="shared" si="5"/>
        <v>44706</v>
      </c>
      <c r="L25" s="3" t="s">
        <v>16</v>
      </c>
    </row>
    <row r="26" spans="1:12" ht="18" customHeight="1" x14ac:dyDescent="0.2">
      <c r="A26" s="26">
        <f t="shared" si="3"/>
        <v>44707</v>
      </c>
      <c r="B26" s="145" t="s">
        <v>17</v>
      </c>
      <c r="C26" s="135"/>
      <c r="D26" s="136"/>
      <c r="E26" s="131"/>
      <c r="F26" s="26" t="b">
        <f t="shared" si="4"/>
        <v>0</v>
      </c>
      <c r="G26" s="145" t="s">
        <v>17</v>
      </c>
      <c r="H26" s="136"/>
      <c r="I26" s="136"/>
      <c r="K26" s="5">
        <f t="shared" si="5"/>
        <v>44707</v>
      </c>
      <c r="L26" s="3" t="s">
        <v>17</v>
      </c>
    </row>
    <row r="27" spans="1:12" ht="18" customHeight="1" x14ac:dyDescent="0.2">
      <c r="A27" s="26">
        <f t="shared" si="3"/>
        <v>44708</v>
      </c>
      <c r="B27" s="145" t="s">
        <v>18</v>
      </c>
      <c r="C27" s="135"/>
      <c r="D27" s="136"/>
      <c r="E27" s="131"/>
      <c r="F27" s="26" t="b">
        <f t="shared" si="4"/>
        <v>0</v>
      </c>
      <c r="G27" s="145" t="s">
        <v>18</v>
      </c>
      <c r="H27" s="136"/>
      <c r="I27" s="136"/>
      <c r="K27" s="5">
        <f t="shared" si="5"/>
        <v>44708</v>
      </c>
      <c r="L27" s="3" t="s">
        <v>18</v>
      </c>
    </row>
    <row r="28" spans="1:12" ht="18" customHeight="1" thickBot="1" x14ac:dyDescent="0.25">
      <c r="A28" s="27">
        <f t="shared" si="3"/>
        <v>44709</v>
      </c>
      <c r="B28" s="146" t="s">
        <v>19</v>
      </c>
      <c r="C28" s="138"/>
      <c r="D28" s="139"/>
      <c r="E28" s="131"/>
      <c r="F28" s="27" t="b">
        <f t="shared" si="4"/>
        <v>0</v>
      </c>
      <c r="G28" s="146" t="s">
        <v>19</v>
      </c>
      <c r="H28" s="139"/>
      <c r="I28" s="139"/>
      <c r="K28" s="5">
        <f t="shared" si="5"/>
        <v>44709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44710</v>
      </c>
      <c r="B30" s="144" t="s">
        <v>13</v>
      </c>
      <c r="C30" s="133"/>
      <c r="D30" s="130"/>
      <c r="E30" s="30"/>
      <c r="F30" s="15" t="s">
        <v>29</v>
      </c>
      <c r="G30" s="29"/>
      <c r="H30" s="31">
        <f>(C21+C29+C37+H21+H29)-C13</f>
        <v>0</v>
      </c>
      <c r="I30" s="31">
        <f>D21+D29+D37+I21+I29</f>
        <v>0</v>
      </c>
      <c r="K30" s="5">
        <f>IF(K28=0,"",IF(K28&lt;$G$9,K28+1,IF(K28=$G$9,"")))</f>
        <v>44710</v>
      </c>
      <c r="L30" s="3" t="s">
        <v>13</v>
      </c>
    </row>
    <row r="31" spans="1:12" ht="18" customHeight="1" thickTop="1" x14ac:dyDescent="0.2">
      <c r="A31" s="26">
        <f t="shared" si="6"/>
        <v>44711</v>
      </c>
      <c r="B31" s="145" t="s">
        <v>14</v>
      </c>
      <c r="C31" s="135"/>
      <c r="D31" s="136"/>
      <c r="E31" s="30"/>
      <c r="F31" s="197" t="s">
        <v>32</v>
      </c>
      <c r="G31" s="198"/>
      <c r="H31" s="198"/>
      <c r="I31" s="199"/>
      <c r="K31" s="5">
        <f>IF(K30=0,"",IF(K30&lt;$G$9,K30+1,IF(K30=$G$9,"")))</f>
        <v>44711</v>
      </c>
      <c r="L31" s="3" t="s">
        <v>14</v>
      </c>
    </row>
    <row r="32" spans="1:12" ht="18" customHeight="1" x14ac:dyDescent="0.2">
      <c r="A32" s="26">
        <f t="shared" si="6"/>
        <v>44712</v>
      </c>
      <c r="B32" s="145" t="s">
        <v>15</v>
      </c>
      <c r="C32" s="135"/>
      <c r="D32" s="136"/>
      <c r="E32" s="30"/>
      <c r="F32" s="200"/>
      <c r="G32" s="201"/>
      <c r="H32" s="201"/>
      <c r="I32" s="202"/>
      <c r="K32" s="5">
        <f t="shared" ref="K32:K36" si="7">IF(K31=0,"",IF(K31&lt;$G$9,K31+1,IF(K31=$G$9,"")))</f>
        <v>44712</v>
      </c>
      <c r="L32" s="3" t="s">
        <v>15</v>
      </c>
    </row>
    <row r="33" spans="1:12" ht="18" customHeight="1" x14ac:dyDescent="0.2">
      <c r="A33" s="26">
        <f t="shared" si="6"/>
        <v>44713</v>
      </c>
      <c r="B33" s="145" t="s">
        <v>16</v>
      </c>
      <c r="C33" s="135"/>
      <c r="D33" s="136"/>
      <c r="E33" s="30"/>
      <c r="F33" s="200"/>
      <c r="G33" s="201"/>
      <c r="H33" s="201"/>
      <c r="I33" s="202"/>
      <c r="K33" s="5">
        <f t="shared" si="7"/>
        <v>44713</v>
      </c>
      <c r="L33" s="3" t="s">
        <v>16</v>
      </c>
    </row>
    <row r="34" spans="1:12" ht="18" customHeight="1" x14ac:dyDescent="0.2">
      <c r="A34" s="26">
        <f t="shared" si="6"/>
        <v>44714</v>
      </c>
      <c r="B34" s="145" t="s">
        <v>17</v>
      </c>
      <c r="C34" s="135"/>
      <c r="D34" s="136"/>
      <c r="E34" s="30"/>
      <c r="F34" s="200"/>
      <c r="G34" s="201"/>
      <c r="H34" s="201"/>
      <c r="I34" s="202"/>
      <c r="K34" s="5">
        <f t="shared" si="7"/>
        <v>44714</v>
      </c>
      <c r="L34" s="3" t="s">
        <v>17</v>
      </c>
    </row>
    <row r="35" spans="1:12" ht="18" customHeight="1" x14ac:dyDescent="0.2">
      <c r="A35" s="26">
        <f t="shared" si="6"/>
        <v>44715</v>
      </c>
      <c r="B35" s="145" t="s">
        <v>18</v>
      </c>
      <c r="C35" s="135"/>
      <c r="D35" s="136"/>
      <c r="E35" s="30"/>
      <c r="F35" s="200"/>
      <c r="G35" s="201"/>
      <c r="H35" s="201"/>
      <c r="I35" s="202"/>
      <c r="K35" s="5">
        <f t="shared" si="7"/>
        <v>44715</v>
      </c>
      <c r="L35" s="3" t="s">
        <v>18</v>
      </c>
    </row>
    <row r="36" spans="1:12" ht="18" customHeight="1" thickBot="1" x14ac:dyDescent="0.25">
      <c r="A36" s="27">
        <f t="shared" si="6"/>
        <v>44716</v>
      </c>
      <c r="B36" s="146" t="s">
        <v>19</v>
      </c>
      <c r="C36" s="138"/>
      <c r="D36" s="139"/>
      <c r="E36" s="30"/>
      <c r="F36" s="200"/>
      <c r="G36" s="201"/>
      <c r="H36" s="201"/>
      <c r="I36" s="202"/>
      <c r="K36" s="5">
        <f t="shared" si="7"/>
        <v>44716</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44717</v>
      </c>
      <c r="L38" s="3" t="s">
        <v>13</v>
      </c>
    </row>
    <row r="39" spans="1:12" ht="24.75" customHeight="1" thickBot="1" x14ac:dyDescent="0.25">
      <c r="A39" s="173"/>
      <c r="B39" s="173"/>
      <c r="C39" s="34"/>
      <c r="D39" s="35"/>
      <c r="E39" s="34"/>
      <c r="F39" s="173"/>
      <c r="G39" s="173"/>
      <c r="H39" s="34"/>
      <c r="I39" s="35"/>
      <c r="K39" s="5">
        <f>IF(K38=0,"",IF(K38&lt;$G$9,K38+1,IF(K38=$G$9,"")))</f>
        <v>44718</v>
      </c>
      <c r="L39" s="3" t="s">
        <v>14</v>
      </c>
    </row>
    <row r="40" spans="1:12" x14ac:dyDescent="0.2">
      <c r="A40" s="174" t="s">
        <v>30</v>
      </c>
      <c r="B40" s="174"/>
      <c r="C40" s="34"/>
      <c r="D40" s="36" t="s">
        <v>25</v>
      </c>
      <c r="E40" s="34"/>
      <c r="F40" s="174" t="s">
        <v>31</v>
      </c>
      <c r="G40" s="174"/>
      <c r="H40" s="34"/>
      <c r="I40" s="36" t="s">
        <v>25</v>
      </c>
      <c r="K40" s="5" t="str">
        <f t="shared" ref="K40:K44" si="8">IF(K39=0,"",IF(K39&lt;$G$9,K39+1,IF(K39=$G$9,"")))</f>
        <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zoomScale="98" zoomScaleNormal="98" workbookViewId="0">
      <pane ySplit="13" topLeftCell="A24" activePane="bottomLeft" state="frozen"/>
      <selection activeCell="N6" sqref="N6"/>
      <selection pane="bottomLeft" activeCell="J1" sqref="J1:M104857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Schedule'!$K$39</f>
        <v>44719</v>
      </c>
      <c r="H8" s="195"/>
      <c r="I8" s="195"/>
      <c r="J8" s="37"/>
      <c r="K8" s="12" t="str">
        <f>TEXT(G8,"dddd")</f>
        <v>Tuesday</v>
      </c>
    </row>
    <row r="9" spans="1:12" ht="18" customHeight="1" thickBot="1" x14ac:dyDescent="0.25">
      <c r="A9" s="33" t="s">
        <v>5</v>
      </c>
      <c r="B9" s="196">
        <f>'June 22, 2021 - July 6, 2021'!$B$9</f>
        <v>0</v>
      </c>
      <c r="C9" s="196"/>
      <c r="D9" s="196"/>
      <c r="E9" s="4"/>
      <c r="F9" s="33" t="s">
        <v>6</v>
      </c>
      <c r="G9" s="190">
        <f>'Payroll Schedule'!$L$39</f>
        <v>44733</v>
      </c>
      <c r="H9" s="190"/>
      <c r="I9" s="190"/>
      <c r="J9" s="38"/>
    </row>
    <row r="10" spans="1:12" ht="18" customHeight="1" thickBot="1" x14ac:dyDescent="0.25">
      <c r="A10" s="33" t="s">
        <v>7</v>
      </c>
      <c r="B10" s="196">
        <f>'June 22, 2021 - July 6, 2021'!$B$10</f>
        <v>0</v>
      </c>
      <c r="C10" s="196"/>
      <c r="D10" s="196"/>
      <c r="E10" s="4"/>
      <c r="F10" s="33" t="s">
        <v>8</v>
      </c>
      <c r="G10" s="191">
        <f>'Payroll Schedule'!$B$39</f>
        <v>12</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'May 20, 2022 - June 6, 2022'!$H$21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44719</v>
      </c>
      <c r="B16" s="134" t="s">
        <v>15</v>
      </c>
      <c r="C16" s="135"/>
      <c r="D16" s="136"/>
      <c r="E16" s="131"/>
      <c r="F16" s="26" t="b">
        <f t="shared" si="1"/>
        <v>0</v>
      </c>
      <c r="G16" s="134" t="s">
        <v>15</v>
      </c>
      <c r="H16" s="136"/>
      <c r="I16" s="136"/>
      <c r="K16" s="5">
        <f t="shared" si="2"/>
        <v>44719</v>
      </c>
      <c r="L16" s="3" t="s">
        <v>15</v>
      </c>
    </row>
    <row r="17" spans="1:12" ht="18" customHeight="1" x14ac:dyDescent="0.2">
      <c r="A17" s="26">
        <f t="shared" si="0"/>
        <v>44720</v>
      </c>
      <c r="B17" s="134" t="s">
        <v>16</v>
      </c>
      <c r="C17" s="135"/>
      <c r="D17" s="136"/>
      <c r="E17" s="131"/>
      <c r="F17" s="26" t="b">
        <f t="shared" si="1"/>
        <v>0</v>
      </c>
      <c r="G17" s="134" t="s">
        <v>16</v>
      </c>
      <c r="H17" s="136"/>
      <c r="I17" s="136"/>
      <c r="K17" s="5">
        <f t="shared" si="2"/>
        <v>44720</v>
      </c>
      <c r="L17" s="3" t="s">
        <v>16</v>
      </c>
    </row>
    <row r="18" spans="1:12" ht="18" customHeight="1" x14ac:dyDescent="0.2">
      <c r="A18" s="26">
        <f t="shared" si="0"/>
        <v>44721</v>
      </c>
      <c r="B18" s="134" t="s">
        <v>17</v>
      </c>
      <c r="C18" s="135"/>
      <c r="D18" s="136"/>
      <c r="E18" s="131"/>
      <c r="F18" s="26" t="b">
        <f t="shared" si="1"/>
        <v>0</v>
      </c>
      <c r="G18" s="134" t="s">
        <v>17</v>
      </c>
      <c r="H18" s="136"/>
      <c r="I18" s="136"/>
      <c r="K18" s="5">
        <f t="shared" si="2"/>
        <v>44721</v>
      </c>
      <c r="L18" s="3" t="s">
        <v>17</v>
      </c>
    </row>
    <row r="19" spans="1:12" ht="18" customHeight="1" x14ac:dyDescent="0.2">
      <c r="A19" s="26">
        <f t="shared" si="0"/>
        <v>44722</v>
      </c>
      <c r="B19" s="134" t="s">
        <v>18</v>
      </c>
      <c r="C19" s="135"/>
      <c r="D19" s="136"/>
      <c r="E19" s="131"/>
      <c r="F19" s="26" t="b">
        <f t="shared" si="1"/>
        <v>0</v>
      </c>
      <c r="G19" s="134" t="s">
        <v>18</v>
      </c>
      <c r="H19" s="136"/>
      <c r="I19" s="136"/>
      <c r="K19" s="5">
        <f t="shared" si="2"/>
        <v>44722</v>
      </c>
      <c r="L19" s="3" t="s">
        <v>18</v>
      </c>
    </row>
    <row r="20" spans="1:12" ht="18" customHeight="1" thickBot="1" x14ac:dyDescent="0.25">
      <c r="A20" s="27">
        <f t="shared" si="0"/>
        <v>44723</v>
      </c>
      <c r="B20" s="137" t="s">
        <v>19</v>
      </c>
      <c r="C20" s="138"/>
      <c r="D20" s="139"/>
      <c r="E20" s="131"/>
      <c r="F20" s="27" t="b">
        <f t="shared" si="1"/>
        <v>0</v>
      </c>
      <c r="G20" s="137" t="s">
        <v>19</v>
      </c>
      <c r="H20" s="139"/>
      <c r="I20" s="139"/>
      <c r="K20" s="5">
        <f t="shared" si="2"/>
        <v>44723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44724</v>
      </c>
      <c r="B22" s="144" t="s">
        <v>13</v>
      </c>
      <c r="C22" s="133"/>
      <c r="D22" s="130"/>
      <c r="E22" s="131"/>
      <c r="F22" s="128" t="b">
        <f t="shared" ref="F22:F28" si="4">K46</f>
        <v>0</v>
      </c>
      <c r="G22" s="144" t="s">
        <v>13</v>
      </c>
      <c r="H22" s="130"/>
      <c r="I22" s="130"/>
      <c r="K22" s="5">
        <f>IF(K20=0,"",IF(K20&lt;$G$9,K20+1,IF(K20=$G$9,"")))</f>
        <v>44724</v>
      </c>
      <c r="L22" s="3" t="s">
        <v>13</v>
      </c>
    </row>
    <row r="23" spans="1:12" ht="18" customHeight="1" x14ac:dyDescent="0.2">
      <c r="A23" s="26">
        <f t="shared" si="3"/>
        <v>44725</v>
      </c>
      <c r="B23" s="145" t="s">
        <v>14</v>
      </c>
      <c r="C23" s="135"/>
      <c r="D23" s="136"/>
      <c r="E23" s="131"/>
      <c r="F23" s="26" t="b">
        <f t="shared" si="4"/>
        <v>0</v>
      </c>
      <c r="G23" s="145" t="s">
        <v>14</v>
      </c>
      <c r="H23" s="136"/>
      <c r="I23" s="136"/>
      <c r="K23" s="5">
        <f>IF(K22=0,"",IF(K22&lt;$G$9,K22+1,IF(K22=$G$9,"")))</f>
        <v>44725</v>
      </c>
      <c r="L23" s="3" t="s">
        <v>14</v>
      </c>
    </row>
    <row r="24" spans="1:12" ht="18" customHeight="1" x14ac:dyDescent="0.2">
      <c r="A24" s="26">
        <f t="shared" si="3"/>
        <v>44726</v>
      </c>
      <c r="B24" s="145" t="s">
        <v>15</v>
      </c>
      <c r="C24" s="135"/>
      <c r="D24" s="136"/>
      <c r="E24" s="131"/>
      <c r="F24" s="26" t="b">
        <f t="shared" si="4"/>
        <v>0</v>
      </c>
      <c r="G24" s="145" t="s">
        <v>15</v>
      </c>
      <c r="H24" s="136"/>
      <c r="I24" s="136"/>
      <c r="K24" s="5">
        <f t="shared" ref="K24:K28" si="5">IF(K23=0,"",IF(K23&lt;$G$9,K23+1,IF(K23=$G$9,"")))</f>
        <v>44726</v>
      </c>
      <c r="L24" s="3" t="s">
        <v>15</v>
      </c>
    </row>
    <row r="25" spans="1:12" ht="18" customHeight="1" x14ac:dyDescent="0.2">
      <c r="A25" s="26">
        <f t="shared" si="3"/>
        <v>44727</v>
      </c>
      <c r="B25" s="145" t="s">
        <v>16</v>
      </c>
      <c r="C25" s="135"/>
      <c r="D25" s="136"/>
      <c r="E25" s="131"/>
      <c r="F25" s="26" t="b">
        <f t="shared" si="4"/>
        <v>0</v>
      </c>
      <c r="G25" s="145" t="s">
        <v>16</v>
      </c>
      <c r="H25" s="136"/>
      <c r="I25" s="136"/>
      <c r="K25" s="5">
        <f t="shared" si="5"/>
        <v>44727</v>
      </c>
      <c r="L25" s="3" t="s">
        <v>16</v>
      </c>
    </row>
    <row r="26" spans="1:12" ht="18" customHeight="1" x14ac:dyDescent="0.2">
      <c r="A26" s="26">
        <f t="shared" si="3"/>
        <v>44728</v>
      </c>
      <c r="B26" s="145" t="s">
        <v>17</v>
      </c>
      <c r="C26" s="135"/>
      <c r="D26" s="136"/>
      <c r="E26" s="131"/>
      <c r="F26" s="26" t="b">
        <f t="shared" si="4"/>
        <v>0</v>
      </c>
      <c r="G26" s="145" t="s">
        <v>17</v>
      </c>
      <c r="H26" s="136"/>
      <c r="I26" s="136"/>
      <c r="K26" s="5">
        <f t="shared" si="5"/>
        <v>44728</v>
      </c>
      <c r="L26" s="3" t="s">
        <v>17</v>
      </c>
    </row>
    <row r="27" spans="1:12" ht="18" customHeight="1" x14ac:dyDescent="0.2">
      <c r="A27" s="26">
        <f t="shared" si="3"/>
        <v>44729</v>
      </c>
      <c r="B27" s="145" t="s">
        <v>18</v>
      </c>
      <c r="C27" s="135"/>
      <c r="D27" s="136"/>
      <c r="E27" s="131"/>
      <c r="F27" s="26" t="b">
        <f t="shared" si="4"/>
        <v>0</v>
      </c>
      <c r="G27" s="145" t="s">
        <v>18</v>
      </c>
      <c r="H27" s="136"/>
      <c r="I27" s="136"/>
      <c r="K27" s="5">
        <f t="shared" si="5"/>
        <v>44729</v>
      </c>
      <c r="L27" s="3" t="s">
        <v>18</v>
      </c>
    </row>
    <row r="28" spans="1:12" ht="18" customHeight="1" thickBot="1" x14ac:dyDescent="0.25">
      <c r="A28" s="27">
        <f t="shared" si="3"/>
        <v>44730</v>
      </c>
      <c r="B28" s="146" t="s">
        <v>19</v>
      </c>
      <c r="C28" s="138"/>
      <c r="D28" s="139"/>
      <c r="E28" s="131"/>
      <c r="F28" s="27" t="b">
        <f t="shared" si="4"/>
        <v>0</v>
      </c>
      <c r="G28" s="146" t="s">
        <v>19</v>
      </c>
      <c r="H28" s="139"/>
      <c r="I28" s="139"/>
      <c r="K28" s="5">
        <f t="shared" si="5"/>
        <v>44730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44731</v>
      </c>
      <c r="B30" s="144" t="s">
        <v>13</v>
      </c>
      <c r="C30" s="133"/>
      <c r="D30" s="130"/>
      <c r="E30" s="30"/>
      <c r="F30" s="15" t="s">
        <v>29</v>
      </c>
      <c r="G30" s="29"/>
      <c r="H30" s="31">
        <f>(C21+C29+C37+H21+H29)-C13</f>
        <v>0</v>
      </c>
      <c r="I30" s="31">
        <f>D21+D29+D37+I21+I29</f>
        <v>0</v>
      </c>
      <c r="K30" s="5">
        <f>IF(K28=0,"",IF(K28&lt;$G$9,K28+1,IF(K28=$G$9,"")))</f>
        <v>44731</v>
      </c>
      <c r="L30" s="3" t="s">
        <v>13</v>
      </c>
    </row>
    <row r="31" spans="1:12" ht="18" customHeight="1" thickTop="1" x14ac:dyDescent="0.2">
      <c r="A31" s="26">
        <f t="shared" si="6"/>
        <v>44732</v>
      </c>
      <c r="B31" s="145" t="s">
        <v>14</v>
      </c>
      <c r="C31" s="135"/>
      <c r="D31" s="136"/>
      <c r="E31" s="30"/>
      <c r="F31" s="197" t="s">
        <v>32</v>
      </c>
      <c r="G31" s="198"/>
      <c r="H31" s="198"/>
      <c r="I31" s="199"/>
      <c r="K31" s="5">
        <f>IF(K30=0,"",IF(K30&lt;$G$9,K30+1,IF(K30=$G$9,"")))</f>
        <v>44732</v>
      </c>
      <c r="L31" s="3" t="s">
        <v>14</v>
      </c>
    </row>
    <row r="32" spans="1:12" ht="18" customHeight="1" x14ac:dyDescent="0.2">
      <c r="A32" s="26">
        <f t="shared" si="6"/>
        <v>44733</v>
      </c>
      <c r="B32" s="145" t="s">
        <v>15</v>
      </c>
      <c r="C32" s="135"/>
      <c r="D32" s="136"/>
      <c r="E32" s="30"/>
      <c r="F32" s="200"/>
      <c r="G32" s="201"/>
      <c r="H32" s="201"/>
      <c r="I32" s="202"/>
      <c r="K32" s="5">
        <f t="shared" ref="K32:K36" si="7">IF(K31=0,"",IF(K31&lt;$G$9,K31+1,IF(K31=$G$9,"")))</f>
        <v>44733</v>
      </c>
      <c r="L32" s="3" t="s">
        <v>15</v>
      </c>
    </row>
    <row r="33" spans="1:12" ht="18" customHeight="1" x14ac:dyDescent="0.2">
      <c r="A33" s="26" t="str">
        <f t="shared" si="6"/>
        <v/>
      </c>
      <c r="B33" s="145" t="s">
        <v>16</v>
      </c>
      <c r="C33" s="136"/>
      <c r="D33" s="136"/>
      <c r="E33" s="30"/>
      <c r="F33" s="200"/>
      <c r="G33" s="201"/>
      <c r="H33" s="201"/>
      <c r="I33" s="202"/>
      <c r="K33" s="5" t="str">
        <f t="shared" si="7"/>
        <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zoomScale="98" zoomScaleNormal="98" workbookViewId="0">
      <pane ySplit="13" topLeftCell="A14" activePane="bottomLeft" state="frozen"/>
      <selection activeCell="N6" sqref="N6"/>
      <selection pane="bottomLeft" activeCell="F8" sqref="F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3"/>
      <c r="C8" s="193"/>
      <c r="D8" s="193"/>
      <c r="E8" s="4"/>
      <c r="F8" s="33" t="s">
        <v>4</v>
      </c>
      <c r="G8" s="195">
        <f>'Payroll Schedule'!$K$5</f>
        <v>44369</v>
      </c>
      <c r="H8" s="195"/>
      <c r="I8" s="195"/>
      <c r="J8" s="37"/>
      <c r="K8" s="12" t="str">
        <f>TEXT(G8,"dddd")</f>
        <v>Tuesday</v>
      </c>
    </row>
    <row r="9" spans="1:12" ht="18" customHeight="1" thickBot="1" x14ac:dyDescent="0.25">
      <c r="A9" s="33" t="s">
        <v>5</v>
      </c>
      <c r="B9" s="194"/>
      <c r="C9" s="194"/>
      <c r="D9" s="194"/>
      <c r="E9" s="4"/>
      <c r="F9" s="33" t="s">
        <v>6</v>
      </c>
      <c r="G9" s="190">
        <f>'Payroll Schedule'!$L$5</f>
        <v>44383</v>
      </c>
      <c r="H9" s="190"/>
      <c r="I9" s="190"/>
      <c r="J9" s="38"/>
    </row>
    <row r="10" spans="1:12" ht="18" customHeight="1" thickBot="1" x14ac:dyDescent="0.25">
      <c r="A10" s="33" t="s">
        <v>7</v>
      </c>
      <c r="B10" s="194"/>
      <c r="C10" s="194"/>
      <c r="D10" s="194"/>
      <c r="E10" s="4"/>
      <c r="F10" s="33" t="s">
        <v>8</v>
      </c>
      <c r="G10" s="191">
        <f>'Payroll Schedule'!$B$5</f>
        <v>13</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'Previous June Split WK HRS'!$B$9</f>
        <v>0</v>
      </c>
      <c r="D13" s="16"/>
      <c r="E13" s="22"/>
      <c r="F13" s="23"/>
      <c r="G13" s="24"/>
      <c r="H13" s="25"/>
      <c r="I13" s="25"/>
      <c r="J13" s="39"/>
      <c r="K13" s="5"/>
      <c r="L13" s="3"/>
    </row>
    <row r="14" spans="1:12" ht="18" customHeight="1" thickTop="1" x14ac:dyDescent="0.2">
      <c r="A14" s="128" t="str">
        <f t="shared" ref="A14:A20" si="0">K14</f>
        <v/>
      </c>
      <c r="B14" s="129" t="s">
        <v>13</v>
      </c>
      <c r="C14" s="171"/>
      <c r="D14" s="169"/>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52"/>
      <c r="D15" s="152"/>
      <c r="E15" s="131"/>
      <c r="F15" s="26" t="b">
        <f t="shared" si="1"/>
        <v>0</v>
      </c>
      <c r="G15" s="134" t="s">
        <v>14</v>
      </c>
      <c r="H15" s="136"/>
      <c r="I15" s="136"/>
      <c r="K15" s="5" t="b">
        <f t="shared" si="2"/>
        <v>0</v>
      </c>
      <c r="L15" s="3" t="s">
        <v>14</v>
      </c>
    </row>
    <row r="16" spans="1:12" ht="18" customHeight="1" x14ac:dyDescent="0.2">
      <c r="A16" s="26">
        <f t="shared" si="0"/>
        <v>44369</v>
      </c>
      <c r="B16" s="134" t="s">
        <v>15</v>
      </c>
      <c r="C16" s="135"/>
      <c r="D16" s="135"/>
      <c r="E16" s="131"/>
      <c r="F16" s="26" t="b">
        <f t="shared" si="1"/>
        <v>0</v>
      </c>
      <c r="G16" s="134" t="s">
        <v>15</v>
      </c>
      <c r="H16" s="136"/>
      <c r="I16" s="136"/>
      <c r="K16" s="5">
        <f t="shared" si="2"/>
        <v>44369</v>
      </c>
      <c r="L16" s="3" t="s">
        <v>15</v>
      </c>
    </row>
    <row r="17" spans="1:12" ht="18" customHeight="1" x14ac:dyDescent="0.2">
      <c r="A17" s="26">
        <f t="shared" si="0"/>
        <v>44370</v>
      </c>
      <c r="B17" s="134" t="s">
        <v>16</v>
      </c>
      <c r="C17" s="135"/>
      <c r="D17" s="135"/>
      <c r="E17" s="131"/>
      <c r="F17" s="26" t="b">
        <f t="shared" si="1"/>
        <v>0</v>
      </c>
      <c r="G17" s="134" t="s">
        <v>16</v>
      </c>
      <c r="H17" s="136"/>
      <c r="I17" s="136"/>
      <c r="K17" s="5">
        <f t="shared" si="2"/>
        <v>44370</v>
      </c>
      <c r="L17" s="3" t="s">
        <v>16</v>
      </c>
    </row>
    <row r="18" spans="1:12" ht="18" customHeight="1" x14ac:dyDescent="0.2">
      <c r="A18" s="26">
        <f t="shared" si="0"/>
        <v>44371</v>
      </c>
      <c r="B18" s="134" t="s">
        <v>17</v>
      </c>
      <c r="C18" s="135"/>
      <c r="D18" s="135"/>
      <c r="E18" s="131"/>
      <c r="F18" s="26" t="b">
        <f t="shared" si="1"/>
        <v>0</v>
      </c>
      <c r="G18" s="134" t="s">
        <v>17</v>
      </c>
      <c r="H18" s="136"/>
      <c r="I18" s="136"/>
      <c r="K18" s="5">
        <f t="shared" si="2"/>
        <v>44371</v>
      </c>
      <c r="L18" s="3" t="s">
        <v>17</v>
      </c>
    </row>
    <row r="19" spans="1:12" ht="18" customHeight="1" x14ac:dyDescent="0.2">
      <c r="A19" s="26">
        <f t="shared" si="0"/>
        <v>44372</v>
      </c>
      <c r="B19" s="134" t="s">
        <v>18</v>
      </c>
      <c r="C19" s="135"/>
      <c r="D19" s="135"/>
      <c r="E19" s="131"/>
      <c r="F19" s="26" t="b">
        <f t="shared" si="1"/>
        <v>0</v>
      </c>
      <c r="G19" s="134" t="s">
        <v>18</v>
      </c>
      <c r="H19" s="136"/>
      <c r="I19" s="136"/>
      <c r="K19" s="5">
        <f t="shared" si="2"/>
        <v>44372</v>
      </c>
      <c r="L19" s="3" t="s">
        <v>18</v>
      </c>
    </row>
    <row r="20" spans="1:12" ht="18" customHeight="1" thickBot="1" x14ac:dyDescent="0.25">
      <c r="A20" s="27">
        <f t="shared" si="0"/>
        <v>44373</v>
      </c>
      <c r="B20" s="137" t="s">
        <v>19</v>
      </c>
      <c r="C20" s="138"/>
      <c r="D20" s="138"/>
      <c r="E20" s="131"/>
      <c r="F20" s="27" t="b">
        <f t="shared" si="1"/>
        <v>0</v>
      </c>
      <c r="G20" s="137" t="s">
        <v>19</v>
      </c>
      <c r="H20" s="139"/>
      <c r="I20" s="139"/>
      <c r="K20" s="5">
        <f t="shared" si="2"/>
        <v>44373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44374</v>
      </c>
      <c r="B22" s="144" t="s">
        <v>13</v>
      </c>
      <c r="C22" s="133"/>
      <c r="D22" s="130"/>
      <c r="E22" s="131"/>
      <c r="F22" s="128" t="b">
        <f t="shared" ref="F22:F28" si="4">K46</f>
        <v>0</v>
      </c>
      <c r="G22" s="144" t="s">
        <v>13</v>
      </c>
      <c r="H22" s="130"/>
      <c r="I22" s="130"/>
      <c r="K22" s="5">
        <f>IF(K20=0,"",IF(K20&lt;$G$9,K20+1,IF(K20=$G$9,"")))</f>
        <v>44374</v>
      </c>
      <c r="L22" s="3" t="s">
        <v>13</v>
      </c>
    </row>
    <row r="23" spans="1:12" ht="18" customHeight="1" x14ac:dyDescent="0.2">
      <c r="A23" s="26">
        <f t="shared" si="3"/>
        <v>44375</v>
      </c>
      <c r="B23" s="145" t="s">
        <v>14</v>
      </c>
      <c r="C23" s="135"/>
      <c r="D23" s="136"/>
      <c r="E23" s="131"/>
      <c r="F23" s="26" t="b">
        <f t="shared" si="4"/>
        <v>0</v>
      </c>
      <c r="G23" s="145" t="s">
        <v>14</v>
      </c>
      <c r="H23" s="136"/>
      <c r="I23" s="136"/>
      <c r="K23" s="5">
        <f>IF(K22=0,"",IF(K22&lt;$G$9,K22+1,IF(K22=$G$9,"")))</f>
        <v>44375</v>
      </c>
      <c r="L23" s="3" t="s">
        <v>14</v>
      </c>
    </row>
    <row r="24" spans="1:12" ht="18" customHeight="1" x14ac:dyDescent="0.2">
      <c r="A24" s="26">
        <f t="shared" si="3"/>
        <v>44376</v>
      </c>
      <c r="B24" s="145" t="s">
        <v>15</v>
      </c>
      <c r="C24" s="135"/>
      <c r="D24" s="136"/>
      <c r="E24" s="131"/>
      <c r="F24" s="26" t="b">
        <f t="shared" si="4"/>
        <v>0</v>
      </c>
      <c r="G24" s="145" t="s">
        <v>15</v>
      </c>
      <c r="H24" s="136"/>
      <c r="I24" s="136"/>
      <c r="K24" s="5">
        <f t="shared" ref="K24:K28" si="5">IF(K23=0,"",IF(K23&lt;$G$9,K23+1,IF(K23=$G$9,"")))</f>
        <v>44376</v>
      </c>
      <c r="L24" s="3" t="s">
        <v>15</v>
      </c>
    </row>
    <row r="25" spans="1:12" ht="18" customHeight="1" x14ac:dyDescent="0.2">
      <c r="A25" s="26">
        <f t="shared" si="3"/>
        <v>44377</v>
      </c>
      <c r="B25" s="145" t="s">
        <v>16</v>
      </c>
      <c r="C25" s="135"/>
      <c r="D25" s="136"/>
      <c r="E25" s="131"/>
      <c r="F25" s="26" t="b">
        <f t="shared" si="4"/>
        <v>0</v>
      </c>
      <c r="G25" s="145" t="s">
        <v>16</v>
      </c>
      <c r="H25" s="136"/>
      <c r="I25" s="136"/>
      <c r="K25" s="5">
        <f t="shared" si="5"/>
        <v>44377</v>
      </c>
      <c r="L25" s="3" t="s">
        <v>16</v>
      </c>
    </row>
    <row r="26" spans="1:12" ht="18" customHeight="1" x14ac:dyDescent="0.2">
      <c r="A26" s="26">
        <f t="shared" si="3"/>
        <v>44378</v>
      </c>
      <c r="B26" s="145" t="s">
        <v>17</v>
      </c>
      <c r="C26" s="135"/>
      <c r="D26" s="136"/>
      <c r="E26" s="131"/>
      <c r="F26" s="26" t="b">
        <f t="shared" si="4"/>
        <v>0</v>
      </c>
      <c r="G26" s="145" t="s">
        <v>17</v>
      </c>
      <c r="H26" s="136"/>
      <c r="I26" s="136"/>
      <c r="K26" s="5">
        <f t="shared" si="5"/>
        <v>44378</v>
      </c>
      <c r="L26" s="3" t="s">
        <v>17</v>
      </c>
    </row>
    <row r="27" spans="1:12" ht="18" customHeight="1" x14ac:dyDescent="0.2">
      <c r="A27" s="26">
        <f t="shared" si="3"/>
        <v>44379</v>
      </c>
      <c r="B27" s="145" t="s">
        <v>18</v>
      </c>
      <c r="C27" s="135"/>
      <c r="D27" s="136"/>
      <c r="E27" s="131"/>
      <c r="F27" s="26" t="b">
        <f t="shared" si="4"/>
        <v>0</v>
      </c>
      <c r="G27" s="145" t="s">
        <v>18</v>
      </c>
      <c r="H27" s="136"/>
      <c r="I27" s="136"/>
      <c r="K27" s="5">
        <f t="shared" si="5"/>
        <v>44379</v>
      </c>
      <c r="L27" s="3" t="s">
        <v>18</v>
      </c>
    </row>
    <row r="28" spans="1:12" ht="18" customHeight="1" thickBot="1" x14ac:dyDescent="0.25">
      <c r="A28" s="27">
        <f t="shared" si="3"/>
        <v>44380</v>
      </c>
      <c r="B28" s="146" t="s">
        <v>19</v>
      </c>
      <c r="C28" s="138"/>
      <c r="D28" s="139"/>
      <c r="E28" s="131"/>
      <c r="F28" s="27" t="b">
        <f t="shared" si="4"/>
        <v>0</v>
      </c>
      <c r="G28" s="146" t="s">
        <v>19</v>
      </c>
      <c r="H28" s="139"/>
      <c r="I28" s="139"/>
      <c r="K28" s="5">
        <f t="shared" si="5"/>
        <v>44380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44381</v>
      </c>
      <c r="B30" s="144" t="s">
        <v>13</v>
      </c>
      <c r="C30" s="133"/>
      <c r="D30" s="133"/>
      <c r="E30" s="131"/>
      <c r="F30" s="148" t="s">
        <v>29</v>
      </c>
      <c r="G30" s="149"/>
      <c r="H30" s="142">
        <f>(C21+C29+C37+H21+H29)-C13</f>
        <v>0</v>
      </c>
      <c r="I30" s="142">
        <f>D21+D29+D37+I21+I29</f>
        <v>0</v>
      </c>
      <c r="K30" s="5">
        <f>IF(K28=0,"",IF(K28&lt;$G$9,K28+1,IF(K28=$G$9,"")))</f>
        <v>44381</v>
      </c>
      <c r="L30" s="3" t="s">
        <v>13</v>
      </c>
    </row>
    <row r="31" spans="1:12" ht="18" customHeight="1" thickTop="1" x14ac:dyDescent="0.2">
      <c r="A31" s="26">
        <f t="shared" si="6"/>
        <v>44382</v>
      </c>
      <c r="B31" s="145" t="s">
        <v>14</v>
      </c>
      <c r="C31" s="135"/>
      <c r="D31" s="135"/>
      <c r="E31" s="131"/>
      <c r="F31" s="181" t="s">
        <v>32</v>
      </c>
      <c r="G31" s="182"/>
      <c r="H31" s="182"/>
      <c r="I31" s="183"/>
      <c r="K31" s="5">
        <f>IF(K30=0,"",IF(K30&lt;$G$9,K30+1,IF(K30=$G$9,"")))</f>
        <v>44382</v>
      </c>
      <c r="L31" s="3" t="s">
        <v>14</v>
      </c>
    </row>
    <row r="32" spans="1:12" ht="18" customHeight="1" x14ac:dyDescent="0.2">
      <c r="A32" s="26">
        <f t="shared" si="6"/>
        <v>44383</v>
      </c>
      <c r="B32" s="145" t="s">
        <v>15</v>
      </c>
      <c r="C32" s="135"/>
      <c r="D32" s="135"/>
      <c r="E32" s="131"/>
      <c r="F32" s="184"/>
      <c r="G32" s="185"/>
      <c r="H32" s="185"/>
      <c r="I32" s="186"/>
      <c r="K32" s="5">
        <f t="shared" ref="K32:K36" si="7">IF(K31=0,"",IF(K31&lt;$G$9,K31+1,IF(K31=$G$9,"")))</f>
        <v>44383</v>
      </c>
      <c r="L32" s="3" t="s">
        <v>15</v>
      </c>
    </row>
    <row r="33" spans="1:12" ht="18" customHeight="1" x14ac:dyDescent="0.2">
      <c r="A33" s="26" t="str">
        <f t="shared" si="6"/>
        <v/>
      </c>
      <c r="B33" s="145" t="s">
        <v>16</v>
      </c>
      <c r="C33" s="152"/>
      <c r="D33" s="152"/>
      <c r="E33" s="131"/>
      <c r="F33" s="184"/>
      <c r="G33" s="185"/>
      <c r="H33" s="185"/>
      <c r="I33" s="186"/>
      <c r="K33" s="5" t="str">
        <f t="shared" si="7"/>
        <v/>
      </c>
      <c r="L33" s="3" t="s">
        <v>16</v>
      </c>
    </row>
    <row r="34" spans="1:12" ht="18" customHeight="1" x14ac:dyDescent="0.2">
      <c r="A34" s="26" t="b">
        <f t="shared" si="6"/>
        <v>0</v>
      </c>
      <c r="B34" s="145" t="s">
        <v>17</v>
      </c>
      <c r="C34" s="152"/>
      <c r="D34" s="152"/>
      <c r="E34" s="131"/>
      <c r="F34" s="184"/>
      <c r="G34" s="185"/>
      <c r="H34" s="185"/>
      <c r="I34" s="186"/>
      <c r="K34" s="5" t="b">
        <f t="shared" si="7"/>
        <v>0</v>
      </c>
      <c r="L34" s="3" t="s">
        <v>17</v>
      </c>
    </row>
    <row r="35" spans="1:12" ht="18" customHeight="1" x14ac:dyDescent="0.2">
      <c r="A35" s="26" t="b">
        <f t="shared" si="6"/>
        <v>0</v>
      </c>
      <c r="B35" s="145" t="s">
        <v>18</v>
      </c>
      <c r="C35" s="152"/>
      <c r="D35" s="152"/>
      <c r="E35" s="131"/>
      <c r="F35" s="184"/>
      <c r="G35" s="185"/>
      <c r="H35" s="185"/>
      <c r="I35" s="186"/>
      <c r="K35" s="5" t="b">
        <f t="shared" si="7"/>
        <v>0</v>
      </c>
      <c r="L35" s="3" t="s">
        <v>18</v>
      </c>
    </row>
    <row r="36" spans="1:12" ht="18" customHeight="1" thickBot="1" x14ac:dyDescent="0.25">
      <c r="A36" s="27" t="b">
        <f t="shared" si="6"/>
        <v>0</v>
      </c>
      <c r="B36" s="146" t="s">
        <v>19</v>
      </c>
      <c r="C36" s="153"/>
      <c r="D36" s="153"/>
      <c r="E36" s="131"/>
      <c r="F36" s="184"/>
      <c r="G36" s="185"/>
      <c r="H36" s="185"/>
      <c r="I36" s="186"/>
      <c r="K36" s="5" t="b">
        <f t="shared" si="7"/>
        <v>0</v>
      </c>
      <c r="L36" s="3" t="s">
        <v>19</v>
      </c>
    </row>
    <row r="37" spans="1:12" ht="18" customHeight="1" thickTop="1" thickBot="1" x14ac:dyDescent="0.25">
      <c r="A37" s="148" t="s">
        <v>22</v>
      </c>
      <c r="B37" s="149"/>
      <c r="C37" s="142">
        <f>SUM(C30:C36)</f>
        <v>0</v>
      </c>
      <c r="D37" s="142">
        <f>IF(C37&gt;40,C37-40,0)</f>
        <v>0</v>
      </c>
      <c r="E37" s="150"/>
      <c r="F37" s="187"/>
      <c r="G37" s="188"/>
      <c r="H37" s="188"/>
      <c r="I37" s="189"/>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A1:I1"/>
    <mergeCell ref="A2:I2"/>
    <mergeCell ref="A4:I7"/>
    <mergeCell ref="F31:I37"/>
    <mergeCell ref="G9:I9"/>
    <mergeCell ref="G10:I10"/>
    <mergeCell ref="A13:B13"/>
    <mergeCell ref="B8:D8"/>
    <mergeCell ref="B9:D9"/>
    <mergeCell ref="B10:D10"/>
    <mergeCell ref="G8:I8"/>
    <mergeCell ref="A39:B39"/>
    <mergeCell ref="A40:B40"/>
    <mergeCell ref="F39:G39"/>
    <mergeCell ref="F40:G40"/>
    <mergeCell ref="F42:I42"/>
    <mergeCell ref="A42:D42"/>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zoomScale="98" zoomScaleNormal="98" workbookViewId="0">
      <pane ySplit="13" topLeftCell="A23" activePane="bottomLeft" state="frozen"/>
      <selection activeCell="N6" sqref="N6"/>
      <selection pane="bottomLeft" activeCell="G23" sqref="G23"/>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Schedule'!$K$6</f>
        <v>44384</v>
      </c>
      <c r="H8" s="195"/>
      <c r="I8" s="195"/>
      <c r="J8" s="37"/>
      <c r="K8" s="12" t="str">
        <f>TEXT(G8,"dddd")</f>
        <v>Wednesday</v>
      </c>
    </row>
    <row r="9" spans="1:12" ht="18" customHeight="1" thickBot="1" x14ac:dyDescent="0.25">
      <c r="A9" s="33" t="s">
        <v>5</v>
      </c>
      <c r="B9" s="196">
        <f>'June 22, 2021 - July 6, 2021'!$B$9</f>
        <v>0</v>
      </c>
      <c r="C9" s="196"/>
      <c r="D9" s="196"/>
      <c r="E9" s="4"/>
      <c r="F9" s="33" t="s">
        <v>6</v>
      </c>
      <c r="G9" s="190">
        <f>'Payroll Schedule'!$L$6</f>
        <v>44398</v>
      </c>
      <c r="H9" s="190"/>
      <c r="I9" s="190"/>
      <c r="J9" s="38"/>
    </row>
    <row r="10" spans="1:12" ht="18" customHeight="1" thickBot="1" x14ac:dyDescent="0.25">
      <c r="A10" s="33" t="s">
        <v>7</v>
      </c>
      <c r="B10" s="196">
        <f>'June 22, 2021 - July 6, 2021'!$B$10</f>
        <v>0</v>
      </c>
      <c r="C10" s="196"/>
      <c r="D10" s="196"/>
      <c r="E10" s="4"/>
      <c r="F10" s="33" t="s">
        <v>8</v>
      </c>
      <c r="G10" s="191">
        <f>'Payroll Schedule'!$B$6</f>
        <v>14</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'June 22, 2021 - July 6, 2021'!$C$37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44384</v>
      </c>
      <c r="B17" s="134" t="s">
        <v>16</v>
      </c>
      <c r="C17" s="135"/>
      <c r="D17" s="135"/>
      <c r="E17" s="131"/>
      <c r="F17" s="26" t="b">
        <f t="shared" si="1"/>
        <v>0</v>
      </c>
      <c r="G17" s="134" t="s">
        <v>16</v>
      </c>
      <c r="H17" s="136"/>
      <c r="I17" s="136"/>
      <c r="K17" s="5">
        <f t="shared" si="2"/>
        <v>44384</v>
      </c>
      <c r="L17" s="3" t="s">
        <v>16</v>
      </c>
    </row>
    <row r="18" spans="1:12" ht="18" customHeight="1" x14ac:dyDescent="0.2">
      <c r="A18" s="26">
        <f t="shared" si="0"/>
        <v>44385</v>
      </c>
      <c r="B18" s="134" t="s">
        <v>17</v>
      </c>
      <c r="C18" s="135"/>
      <c r="D18" s="135"/>
      <c r="E18" s="131"/>
      <c r="F18" s="26" t="b">
        <f t="shared" si="1"/>
        <v>0</v>
      </c>
      <c r="G18" s="134" t="s">
        <v>17</v>
      </c>
      <c r="H18" s="136"/>
      <c r="I18" s="136"/>
      <c r="K18" s="5">
        <f t="shared" si="2"/>
        <v>44385</v>
      </c>
      <c r="L18" s="3" t="s">
        <v>17</v>
      </c>
    </row>
    <row r="19" spans="1:12" ht="18" customHeight="1" x14ac:dyDescent="0.2">
      <c r="A19" s="26">
        <f t="shared" si="0"/>
        <v>44386</v>
      </c>
      <c r="B19" s="134" t="s">
        <v>18</v>
      </c>
      <c r="C19" s="135"/>
      <c r="D19" s="135"/>
      <c r="E19" s="131"/>
      <c r="F19" s="26" t="b">
        <f t="shared" si="1"/>
        <v>0</v>
      </c>
      <c r="G19" s="134" t="s">
        <v>18</v>
      </c>
      <c r="H19" s="136"/>
      <c r="I19" s="136"/>
      <c r="K19" s="5">
        <f t="shared" si="2"/>
        <v>44386</v>
      </c>
      <c r="L19" s="3" t="s">
        <v>18</v>
      </c>
    </row>
    <row r="20" spans="1:12" ht="18" customHeight="1" thickBot="1" x14ac:dyDescent="0.25">
      <c r="A20" s="27">
        <f t="shared" si="0"/>
        <v>44387</v>
      </c>
      <c r="B20" s="137" t="s">
        <v>19</v>
      </c>
      <c r="C20" s="138"/>
      <c r="D20" s="138"/>
      <c r="E20" s="131"/>
      <c r="F20" s="27" t="b">
        <f t="shared" si="1"/>
        <v>0</v>
      </c>
      <c r="G20" s="137" t="s">
        <v>19</v>
      </c>
      <c r="H20" s="139"/>
      <c r="I20" s="139"/>
      <c r="K20" s="5">
        <f t="shared" si="2"/>
        <v>44387</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44388</v>
      </c>
      <c r="B22" s="144" t="s">
        <v>13</v>
      </c>
      <c r="C22" s="133"/>
      <c r="D22" s="133"/>
      <c r="E22" s="131"/>
      <c r="F22" s="128" t="b">
        <f t="shared" ref="F22:F28" si="4">K46</f>
        <v>0</v>
      </c>
      <c r="G22" s="144" t="s">
        <v>13</v>
      </c>
      <c r="H22" s="130"/>
      <c r="I22" s="130"/>
      <c r="K22" s="5">
        <f>IF(K20=0,"",IF(K20&lt;$G$9,K20+1,IF(K20=$G$9,"")))</f>
        <v>44388</v>
      </c>
      <c r="L22" s="3" t="s">
        <v>13</v>
      </c>
    </row>
    <row r="23" spans="1:12" ht="18" customHeight="1" x14ac:dyDescent="0.2">
      <c r="A23" s="26">
        <f t="shared" si="3"/>
        <v>44389</v>
      </c>
      <c r="B23" s="145" t="s">
        <v>14</v>
      </c>
      <c r="C23" s="135"/>
      <c r="D23" s="135"/>
      <c r="E23" s="131"/>
      <c r="F23" s="26" t="b">
        <f t="shared" si="4"/>
        <v>0</v>
      </c>
      <c r="G23" s="145" t="s">
        <v>14</v>
      </c>
      <c r="H23" s="136"/>
      <c r="I23" s="136"/>
      <c r="K23" s="5">
        <f>IF(K22=0,"",IF(K22&lt;$G$9,K22+1,IF(K22=$G$9,"")))</f>
        <v>44389</v>
      </c>
      <c r="L23" s="3" t="s">
        <v>14</v>
      </c>
    </row>
    <row r="24" spans="1:12" ht="18" customHeight="1" x14ac:dyDescent="0.2">
      <c r="A24" s="26">
        <f t="shared" si="3"/>
        <v>44390</v>
      </c>
      <c r="B24" s="145" t="s">
        <v>15</v>
      </c>
      <c r="C24" s="135"/>
      <c r="D24" s="135"/>
      <c r="E24" s="131"/>
      <c r="F24" s="26" t="b">
        <f t="shared" si="4"/>
        <v>0</v>
      </c>
      <c r="G24" s="145" t="s">
        <v>15</v>
      </c>
      <c r="H24" s="136"/>
      <c r="I24" s="136"/>
      <c r="K24" s="5">
        <f t="shared" ref="K24:K28" si="5">IF(K23=0,"",IF(K23&lt;$G$9,K23+1,IF(K23=$G$9,"")))</f>
        <v>44390</v>
      </c>
      <c r="L24" s="3" t="s">
        <v>15</v>
      </c>
    </row>
    <row r="25" spans="1:12" ht="18" customHeight="1" x14ac:dyDescent="0.2">
      <c r="A25" s="26">
        <f t="shared" si="3"/>
        <v>44391</v>
      </c>
      <c r="B25" s="145" t="s">
        <v>16</v>
      </c>
      <c r="C25" s="135"/>
      <c r="D25" s="135"/>
      <c r="E25" s="131"/>
      <c r="F25" s="26" t="b">
        <f t="shared" si="4"/>
        <v>0</v>
      </c>
      <c r="G25" s="145" t="s">
        <v>16</v>
      </c>
      <c r="H25" s="136"/>
      <c r="I25" s="136"/>
      <c r="K25" s="5">
        <f t="shared" si="5"/>
        <v>44391</v>
      </c>
      <c r="L25" s="3" t="s">
        <v>16</v>
      </c>
    </row>
    <row r="26" spans="1:12" ht="18" customHeight="1" x14ac:dyDescent="0.2">
      <c r="A26" s="26">
        <f t="shared" si="3"/>
        <v>44392</v>
      </c>
      <c r="B26" s="145" t="s">
        <v>17</v>
      </c>
      <c r="C26" s="135"/>
      <c r="D26" s="135"/>
      <c r="E26" s="131"/>
      <c r="F26" s="26" t="b">
        <f t="shared" si="4"/>
        <v>0</v>
      </c>
      <c r="G26" s="145" t="s">
        <v>17</v>
      </c>
      <c r="H26" s="136"/>
      <c r="I26" s="136"/>
      <c r="K26" s="5">
        <f t="shared" si="5"/>
        <v>44392</v>
      </c>
      <c r="L26" s="3" t="s">
        <v>17</v>
      </c>
    </row>
    <row r="27" spans="1:12" ht="18" customHeight="1" x14ac:dyDescent="0.2">
      <c r="A27" s="26">
        <f t="shared" si="3"/>
        <v>44393</v>
      </c>
      <c r="B27" s="145" t="s">
        <v>18</v>
      </c>
      <c r="C27" s="135"/>
      <c r="D27" s="135"/>
      <c r="E27" s="131"/>
      <c r="F27" s="26" t="b">
        <f t="shared" si="4"/>
        <v>0</v>
      </c>
      <c r="G27" s="145" t="s">
        <v>18</v>
      </c>
      <c r="H27" s="136"/>
      <c r="I27" s="136"/>
      <c r="K27" s="5">
        <f t="shared" si="5"/>
        <v>44393</v>
      </c>
      <c r="L27" s="3" t="s">
        <v>18</v>
      </c>
    </row>
    <row r="28" spans="1:12" ht="18" customHeight="1" thickBot="1" x14ac:dyDescent="0.25">
      <c r="A28" s="27">
        <f t="shared" si="3"/>
        <v>44394</v>
      </c>
      <c r="B28" s="146" t="s">
        <v>19</v>
      </c>
      <c r="C28" s="138"/>
      <c r="D28" s="138"/>
      <c r="E28" s="131"/>
      <c r="F28" s="27" t="b">
        <f t="shared" si="4"/>
        <v>0</v>
      </c>
      <c r="G28" s="146" t="s">
        <v>19</v>
      </c>
      <c r="H28" s="139"/>
      <c r="I28" s="139"/>
      <c r="K28" s="5">
        <f t="shared" si="5"/>
        <v>44394</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44395</v>
      </c>
      <c r="B30" s="144" t="s">
        <v>13</v>
      </c>
      <c r="C30" s="133"/>
      <c r="D30" s="133"/>
      <c r="E30" s="30"/>
      <c r="F30" s="15" t="s">
        <v>29</v>
      </c>
      <c r="G30" s="29"/>
      <c r="H30" s="31">
        <f>(C21+C29+C37+H21+H29)-C13</f>
        <v>0</v>
      </c>
      <c r="I30" s="31">
        <f>D21+D29+D37+I21+I29</f>
        <v>0</v>
      </c>
      <c r="K30" s="5">
        <f>IF(K28=0,"",IF(K28&lt;$G$9,K28+1,IF(K28=$G$9,"")))</f>
        <v>44395</v>
      </c>
      <c r="L30" s="3" t="s">
        <v>13</v>
      </c>
    </row>
    <row r="31" spans="1:12" ht="18" customHeight="1" thickTop="1" x14ac:dyDescent="0.2">
      <c r="A31" s="26">
        <f t="shared" si="6"/>
        <v>44396</v>
      </c>
      <c r="B31" s="145" t="s">
        <v>14</v>
      </c>
      <c r="C31" s="135"/>
      <c r="D31" s="135"/>
      <c r="E31" s="30"/>
      <c r="F31" s="197" t="s">
        <v>32</v>
      </c>
      <c r="G31" s="198"/>
      <c r="H31" s="198"/>
      <c r="I31" s="199"/>
      <c r="K31" s="5">
        <f>IF(K30=0,"",IF(K30&lt;$G$9,K30+1,IF(K30=$G$9,"")))</f>
        <v>44396</v>
      </c>
      <c r="L31" s="3" t="s">
        <v>14</v>
      </c>
    </row>
    <row r="32" spans="1:12" ht="18" customHeight="1" x14ac:dyDescent="0.2">
      <c r="A32" s="26">
        <f t="shared" si="6"/>
        <v>44397</v>
      </c>
      <c r="B32" s="145" t="s">
        <v>15</v>
      </c>
      <c r="C32" s="135"/>
      <c r="D32" s="135"/>
      <c r="E32" s="30"/>
      <c r="F32" s="200"/>
      <c r="G32" s="201"/>
      <c r="H32" s="201"/>
      <c r="I32" s="202"/>
      <c r="K32" s="5">
        <f t="shared" ref="K32:K36" si="7">IF(K31=0,"",IF(K31&lt;$G$9,K31+1,IF(K31=$G$9,"")))</f>
        <v>44397</v>
      </c>
      <c r="L32" s="3" t="s">
        <v>15</v>
      </c>
    </row>
    <row r="33" spans="1:12" ht="18" customHeight="1" x14ac:dyDescent="0.2">
      <c r="A33" s="26">
        <f t="shared" si="6"/>
        <v>44398</v>
      </c>
      <c r="B33" s="145" t="s">
        <v>16</v>
      </c>
      <c r="C33" s="135"/>
      <c r="D33" s="135"/>
      <c r="E33" s="30"/>
      <c r="F33" s="200"/>
      <c r="G33" s="201"/>
      <c r="H33" s="201"/>
      <c r="I33" s="202"/>
      <c r="K33" s="5">
        <f t="shared" si="7"/>
        <v>44398</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Schedule'!$K$8</f>
        <v>44399</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Schedule'!$L$8</f>
        <v>44412</v>
      </c>
      <c r="H9" s="190"/>
      <c r="I9" s="190"/>
      <c r="J9" s="38"/>
    </row>
    <row r="10" spans="1:12" ht="18" customHeight="1" thickBot="1" x14ac:dyDescent="0.25">
      <c r="A10" s="33" t="s">
        <v>7</v>
      </c>
      <c r="B10" s="196">
        <f>'June 22, 2021 - July 6, 2021'!$B$10</f>
        <v>0</v>
      </c>
      <c r="C10" s="196"/>
      <c r="D10" s="196"/>
      <c r="E10" s="4"/>
      <c r="F10" s="33" t="s">
        <v>8</v>
      </c>
      <c r="G10" s="191">
        <f>'Payroll Schedule'!$B$8</f>
        <v>15</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'July 7, 2021 - July 21, 2021'!$C$37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44399</v>
      </c>
      <c r="B18" s="134" t="s">
        <v>17</v>
      </c>
      <c r="C18" s="135"/>
      <c r="D18" s="135"/>
      <c r="E18" s="131"/>
      <c r="F18" s="26" t="b">
        <f t="shared" si="1"/>
        <v>0</v>
      </c>
      <c r="G18" s="134" t="s">
        <v>17</v>
      </c>
      <c r="H18" s="136"/>
      <c r="I18" s="136"/>
      <c r="K18" s="5">
        <f t="shared" si="2"/>
        <v>44399</v>
      </c>
      <c r="L18" s="3" t="s">
        <v>17</v>
      </c>
    </row>
    <row r="19" spans="1:12" ht="18" customHeight="1" x14ac:dyDescent="0.2">
      <c r="A19" s="26">
        <f t="shared" si="0"/>
        <v>44400</v>
      </c>
      <c r="B19" s="134" t="s">
        <v>18</v>
      </c>
      <c r="C19" s="135"/>
      <c r="D19" s="135"/>
      <c r="E19" s="131"/>
      <c r="F19" s="26" t="b">
        <f t="shared" si="1"/>
        <v>0</v>
      </c>
      <c r="G19" s="134" t="s">
        <v>18</v>
      </c>
      <c r="H19" s="136"/>
      <c r="I19" s="136"/>
      <c r="K19" s="5">
        <f t="shared" si="2"/>
        <v>44400</v>
      </c>
      <c r="L19" s="3" t="s">
        <v>18</v>
      </c>
    </row>
    <row r="20" spans="1:12" ht="18" customHeight="1" thickBot="1" x14ac:dyDescent="0.25">
      <c r="A20" s="27">
        <f t="shared" si="0"/>
        <v>44401</v>
      </c>
      <c r="B20" s="137" t="s">
        <v>19</v>
      </c>
      <c r="C20" s="138"/>
      <c r="D20" s="138"/>
      <c r="E20" s="131"/>
      <c r="F20" s="27" t="b">
        <f t="shared" si="1"/>
        <v>0</v>
      </c>
      <c r="G20" s="137" t="s">
        <v>19</v>
      </c>
      <c r="H20" s="139"/>
      <c r="I20" s="139"/>
      <c r="K20" s="5">
        <f t="shared" si="2"/>
        <v>44401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44402</v>
      </c>
      <c r="B22" s="144" t="s">
        <v>13</v>
      </c>
      <c r="C22" s="133"/>
      <c r="D22" s="133"/>
      <c r="E22" s="131"/>
      <c r="F22" s="128" t="b">
        <f t="shared" ref="F22:F28" si="4">K46</f>
        <v>0</v>
      </c>
      <c r="G22" s="144" t="s">
        <v>13</v>
      </c>
      <c r="H22" s="130"/>
      <c r="I22" s="130"/>
      <c r="K22" s="5">
        <f>IF(K20=0,"",IF(K20&lt;$G$9,K20+1,IF(K20=$G$9,"")))</f>
        <v>44402</v>
      </c>
      <c r="L22" s="3" t="s">
        <v>13</v>
      </c>
    </row>
    <row r="23" spans="1:12" ht="18" customHeight="1" x14ac:dyDescent="0.2">
      <c r="A23" s="26">
        <f t="shared" si="3"/>
        <v>44403</v>
      </c>
      <c r="B23" s="145" t="s">
        <v>14</v>
      </c>
      <c r="C23" s="135"/>
      <c r="D23" s="135"/>
      <c r="E23" s="131"/>
      <c r="F23" s="26" t="b">
        <f t="shared" si="4"/>
        <v>0</v>
      </c>
      <c r="G23" s="145" t="s">
        <v>14</v>
      </c>
      <c r="H23" s="136"/>
      <c r="I23" s="136"/>
      <c r="K23" s="5">
        <f>IF(K22=0,"",IF(K22&lt;$G$9,K22+1,IF(K22=$G$9,"")))</f>
        <v>44403</v>
      </c>
      <c r="L23" s="3" t="s">
        <v>14</v>
      </c>
    </row>
    <row r="24" spans="1:12" ht="18" customHeight="1" x14ac:dyDescent="0.2">
      <c r="A24" s="26">
        <f t="shared" si="3"/>
        <v>44404</v>
      </c>
      <c r="B24" s="145" t="s">
        <v>15</v>
      </c>
      <c r="C24" s="135"/>
      <c r="D24" s="135"/>
      <c r="E24" s="131"/>
      <c r="F24" s="26" t="b">
        <f t="shared" si="4"/>
        <v>0</v>
      </c>
      <c r="G24" s="145" t="s">
        <v>15</v>
      </c>
      <c r="H24" s="136"/>
      <c r="I24" s="136"/>
      <c r="K24" s="5">
        <f t="shared" ref="K24:K28" si="5">IF(K23=0,"",IF(K23&lt;$G$9,K23+1,IF(K23=$G$9,"")))</f>
        <v>44404</v>
      </c>
      <c r="L24" s="3" t="s">
        <v>15</v>
      </c>
    </row>
    <row r="25" spans="1:12" ht="18" customHeight="1" x14ac:dyDescent="0.2">
      <c r="A25" s="26">
        <f t="shared" si="3"/>
        <v>44405</v>
      </c>
      <c r="B25" s="145" t="s">
        <v>16</v>
      </c>
      <c r="C25" s="135"/>
      <c r="D25" s="135"/>
      <c r="E25" s="131"/>
      <c r="F25" s="26" t="b">
        <f t="shared" si="4"/>
        <v>0</v>
      </c>
      <c r="G25" s="145" t="s">
        <v>16</v>
      </c>
      <c r="H25" s="136"/>
      <c r="I25" s="136"/>
      <c r="K25" s="5">
        <f t="shared" si="5"/>
        <v>44405</v>
      </c>
      <c r="L25" s="3" t="s">
        <v>16</v>
      </c>
    </row>
    <row r="26" spans="1:12" ht="18" customHeight="1" x14ac:dyDescent="0.2">
      <c r="A26" s="26">
        <f t="shared" si="3"/>
        <v>44406</v>
      </c>
      <c r="B26" s="145" t="s">
        <v>17</v>
      </c>
      <c r="C26" s="135"/>
      <c r="D26" s="135"/>
      <c r="E26" s="131"/>
      <c r="F26" s="26" t="b">
        <f t="shared" si="4"/>
        <v>0</v>
      </c>
      <c r="G26" s="145" t="s">
        <v>17</v>
      </c>
      <c r="H26" s="136"/>
      <c r="I26" s="136"/>
      <c r="K26" s="5">
        <f t="shared" si="5"/>
        <v>44406</v>
      </c>
      <c r="L26" s="3" t="s">
        <v>17</v>
      </c>
    </row>
    <row r="27" spans="1:12" ht="18" customHeight="1" x14ac:dyDescent="0.2">
      <c r="A27" s="26">
        <f t="shared" si="3"/>
        <v>44407</v>
      </c>
      <c r="B27" s="145" t="s">
        <v>18</v>
      </c>
      <c r="C27" s="135"/>
      <c r="D27" s="135"/>
      <c r="E27" s="131"/>
      <c r="F27" s="26" t="b">
        <f t="shared" si="4"/>
        <v>0</v>
      </c>
      <c r="G27" s="145" t="s">
        <v>18</v>
      </c>
      <c r="H27" s="136"/>
      <c r="I27" s="136"/>
      <c r="K27" s="5">
        <f t="shared" si="5"/>
        <v>44407</v>
      </c>
      <c r="L27" s="3" t="s">
        <v>18</v>
      </c>
    </row>
    <row r="28" spans="1:12" ht="18" customHeight="1" thickBot="1" x14ac:dyDescent="0.25">
      <c r="A28" s="27">
        <f t="shared" si="3"/>
        <v>44408</v>
      </c>
      <c r="B28" s="146" t="s">
        <v>19</v>
      </c>
      <c r="C28" s="138"/>
      <c r="D28" s="138"/>
      <c r="E28" s="131"/>
      <c r="F28" s="27" t="b">
        <f t="shared" si="4"/>
        <v>0</v>
      </c>
      <c r="G28" s="146" t="s">
        <v>19</v>
      </c>
      <c r="H28" s="139"/>
      <c r="I28" s="139"/>
      <c r="K28" s="5">
        <f t="shared" si="5"/>
        <v>44408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44409</v>
      </c>
      <c r="B30" s="144" t="s">
        <v>13</v>
      </c>
      <c r="C30" s="133"/>
      <c r="D30" s="133"/>
      <c r="E30" s="30"/>
      <c r="F30" s="15" t="s">
        <v>29</v>
      </c>
      <c r="G30" s="29"/>
      <c r="H30" s="31">
        <f>(C21+C29+C37+H21+H29)-C13</f>
        <v>0</v>
      </c>
      <c r="I30" s="31">
        <f>D21+D29+D37+I21+I29</f>
        <v>0</v>
      </c>
      <c r="K30" s="5">
        <f>IF(K28=0,"",IF(K28&lt;$G$9,K28+1,IF(K28=$G$9,"")))</f>
        <v>44409</v>
      </c>
      <c r="L30" s="3" t="s">
        <v>13</v>
      </c>
    </row>
    <row r="31" spans="1:12" ht="18" customHeight="1" thickTop="1" x14ac:dyDescent="0.2">
      <c r="A31" s="26">
        <f t="shared" si="6"/>
        <v>44410</v>
      </c>
      <c r="B31" s="145" t="s">
        <v>14</v>
      </c>
      <c r="C31" s="135"/>
      <c r="D31" s="135"/>
      <c r="E31" s="30"/>
      <c r="F31" s="197" t="s">
        <v>32</v>
      </c>
      <c r="G31" s="198"/>
      <c r="H31" s="198"/>
      <c r="I31" s="199"/>
      <c r="K31" s="5">
        <f>IF(K30=0,"",IF(K30&lt;$G$9,K30+1,IF(K30=$G$9,"")))</f>
        <v>44410</v>
      </c>
      <c r="L31" s="3" t="s">
        <v>14</v>
      </c>
    </row>
    <row r="32" spans="1:12" ht="18" customHeight="1" x14ac:dyDescent="0.2">
      <c r="A32" s="26">
        <f t="shared" si="6"/>
        <v>44411</v>
      </c>
      <c r="B32" s="145" t="s">
        <v>15</v>
      </c>
      <c r="C32" s="135"/>
      <c r="D32" s="135"/>
      <c r="E32" s="30"/>
      <c r="F32" s="200"/>
      <c r="G32" s="201"/>
      <c r="H32" s="201"/>
      <c r="I32" s="202"/>
      <c r="K32" s="5">
        <f t="shared" ref="K32:K36" si="7">IF(K31=0,"",IF(K31&lt;$G$9,K31+1,IF(K31=$G$9,"")))</f>
        <v>44411</v>
      </c>
      <c r="L32" s="3" t="s">
        <v>15</v>
      </c>
    </row>
    <row r="33" spans="1:12" ht="18" customHeight="1" x14ac:dyDescent="0.2">
      <c r="A33" s="26">
        <f t="shared" si="6"/>
        <v>44412</v>
      </c>
      <c r="B33" s="145" t="s">
        <v>16</v>
      </c>
      <c r="C33" s="135"/>
      <c r="D33" s="135"/>
      <c r="E33" s="30"/>
      <c r="F33" s="200"/>
      <c r="G33" s="201"/>
      <c r="H33" s="201"/>
      <c r="I33" s="202"/>
      <c r="K33" s="5">
        <f t="shared" si="7"/>
        <v>44412</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zoomScale="98" zoomScaleNormal="98" workbookViewId="0">
      <pane ySplit="13" topLeftCell="A14"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Schedule'!$K$9</f>
        <v>44413</v>
      </c>
      <c r="H8" s="195"/>
      <c r="I8" s="195"/>
      <c r="J8" s="37"/>
      <c r="K8" s="12" t="str">
        <f>TEXT(G8,"dddd")</f>
        <v>Thursday</v>
      </c>
    </row>
    <row r="9" spans="1:12" ht="18" customHeight="1" thickBot="1" x14ac:dyDescent="0.25">
      <c r="A9" s="33" t="s">
        <v>5</v>
      </c>
      <c r="B9" s="196">
        <f>'June 22, 2021 - July 6, 2021'!$B$9</f>
        <v>0</v>
      </c>
      <c r="C9" s="196"/>
      <c r="D9" s="196"/>
      <c r="E9" s="4"/>
      <c r="F9" s="33" t="s">
        <v>6</v>
      </c>
      <c r="G9" s="190">
        <f>'Payroll Schedule'!$L$9</f>
        <v>44430</v>
      </c>
      <c r="H9" s="190"/>
      <c r="I9" s="190"/>
      <c r="J9" s="38"/>
    </row>
    <row r="10" spans="1:12" ht="18" customHeight="1" thickBot="1" x14ac:dyDescent="0.25">
      <c r="A10" s="33" t="s">
        <v>7</v>
      </c>
      <c r="B10" s="196">
        <f>'June 22, 2021 - July 6, 2021'!$B$10</f>
        <v>0</v>
      </c>
      <c r="C10" s="196"/>
      <c r="D10" s="196"/>
      <c r="E10" s="4"/>
      <c r="F10" s="33" t="s">
        <v>8</v>
      </c>
      <c r="G10" s="191">
        <f>'Payroll Schedule'!$B$9</f>
        <v>16</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'July 22, 2021 - August 4, 2021'!$C$37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f t="shared" ref="F14:F20" si="1">K38</f>
        <v>44430</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44413</v>
      </c>
      <c r="B18" s="134" t="s">
        <v>17</v>
      </c>
      <c r="C18" s="135"/>
      <c r="D18" s="136"/>
      <c r="E18" s="131"/>
      <c r="F18" s="26" t="b">
        <f t="shared" si="1"/>
        <v>0</v>
      </c>
      <c r="G18" s="134" t="s">
        <v>17</v>
      </c>
      <c r="H18" s="136"/>
      <c r="I18" s="136"/>
      <c r="K18" s="5">
        <f t="shared" si="2"/>
        <v>44413</v>
      </c>
      <c r="L18" s="3" t="s">
        <v>17</v>
      </c>
    </row>
    <row r="19" spans="1:12" ht="18" customHeight="1" x14ac:dyDescent="0.2">
      <c r="A19" s="26">
        <f t="shared" si="0"/>
        <v>44414</v>
      </c>
      <c r="B19" s="134" t="s">
        <v>18</v>
      </c>
      <c r="C19" s="135"/>
      <c r="D19" s="136"/>
      <c r="E19" s="131"/>
      <c r="F19" s="26" t="b">
        <f t="shared" si="1"/>
        <v>0</v>
      </c>
      <c r="G19" s="134" t="s">
        <v>18</v>
      </c>
      <c r="H19" s="136"/>
      <c r="I19" s="136"/>
      <c r="K19" s="5">
        <f t="shared" si="2"/>
        <v>44414</v>
      </c>
      <c r="L19" s="3" t="s">
        <v>18</v>
      </c>
    </row>
    <row r="20" spans="1:12" ht="18" customHeight="1" thickBot="1" x14ac:dyDescent="0.25">
      <c r="A20" s="27">
        <f t="shared" si="0"/>
        <v>44415</v>
      </c>
      <c r="B20" s="137" t="s">
        <v>19</v>
      </c>
      <c r="C20" s="138"/>
      <c r="D20" s="139"/>
      <c r="E20" s="131"/>
      <c r="F20" s="27" t="b">
        <f t="shared" si="1"/>
        <v>0</v>
      </c>
      <c r="G20" s="137" t="s">
        <v>19</v>
      </c>
      <c r="H20" s="139"/>
      <c r="I20" s="139"/>
      <c r="K20" s="5">
        <f t="shared" si="2"/>
        <v>44415</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44416</v>
      </c>
      <c r="B22" s="144" t="s">
        <v>13</v>
      </c>
      <c r="C22" s="133"/>
      <c r="D22" s="130"/>
      <c r="E22" s="131"/>
      <c r="F22" s="128" t="b">
        <f t="shared" ref="F22:F28" si="4">K46</f>
        <v>0</v>
      </c>
      <c r="G22" s="144" t="s">
        <v>13</v>
      </c>
      <c r="H22" s="130"/>
      <c r="I22" s="130"/>
      <c r="K22" s="5">
        <f>IF(K20=0,"",IF(K20&lt;$G$9,K20+1,IF(K20=$G$9,"")))</f>
        <v>44416</v>
      </c>
      <c r="L22" s="3" t="s">
        <v>13</v>
      </c>
    </row>
    <row r="23" spans="1:12" ht="18" customHeight="1" x14ac:dyDescent="0.2">
      <c r="A23" s="26">
        <f t="shared" si="3"/>
        <v>44417</v>
      </c>
      <c r="B23" s="145" t="s">
        <v>14</v>
      </c>
      <c r="C23" s="135"/>
      <c r="D23" s="136"/>
      <c r="E23" s="131"/>
      <c r="F23" s="26" t="b">
        <f t="shared" si="4"/>
        <v>0</v>
      </c>
      <c r="G23" s="145" t="s">
        <v>14</v>
      </c>
      <c r="H23" s="136"/>
      <c r="I23" s="136"/>
      <c r="K23" s="5">
        <f>IF(K22=0,"",IF(K22&lt;$G$9,K22+1,IF(K22=$G$9,"")))</f>
        <v>44417</v>
      </c>
      <c r="L23" s="3" t="s">
        <v>14</v>
      </c>
    </row>
    <row r="24" spans="1:12" ht="18" customHeight="1" x14ac:dyDescent="0.2">
      <c r="A24" s="26">
        <f t="shared" si="3"/>
        <v>44418</v>
      </c>
      <c r="B24" s="145" t="s">
        <v>15</v>
      </c>
      <c r="C24" s="135"/>
      <c r="D24" s="136"/>
      <c r="E24" s="131"/>
      <c r="F24" s="26" t="b">
        <f t="shared" si="4"/>
        <v>0</v>
      </c>
      <c r="G24" s="145" t="s">
        <v>15</v>
      </c>
      <c r="H24" s="136"/>
      <c r="I24" s="136"/>
      <c r="K24" s="5">
        <f t="shared" ref="K24:K28" si="5">IF(K23=0,"",IF(K23&lt;$G$9,K23+1,IF(K23=$G$9,"")))</f>
        <v>44418</v>
      </c>
      <c r="L24" s="3" t="s">
        <v>15</v>
      </c>
    </row>
    <row r="25" spans="1:12" ht="18" customHeight="1" x14ac:dyDescent="0.2">
      <c r="A25" s="26">
        <f t="shared" si="3"/>
        <v>44419</v>
      </c>
      <c r="B25" s="145" t="s">
        <v>16</v>
      </c>
      <c r="C25" s="135"/>
      <c r="D25" s="136"/>
      <c r="E25" s="131"/>
      <c r="F25" s="26" t="b">
        <f t="shared" si="4"/>
        <v>0</v>
      </c>
      <c r="G25" s="145" t="s">
        <v>16</v>
      </c>
      <c r="H25" s="136"/>
      <c r="I25" s="136"/>
      <c r="K25" s="5">
        <f t="shared" si="5"/>
        <v>44419</v>
      </c>
      <c r="L25" s="3" t="s">
        <v>16</v>
      </c>
    </row>
    <row r="26" spans="1:12" ht="18" customHeight="1" x14ac:dyDescent="0.2">
      <c r="A26" s="26">
        <f t="shared" si="3"/>
        <v>44420</v>
      </c>
      <c r="B26" s="145" t="s">
        <v>17</v>
      </c>
      <c r="C26" s="135"/>
      <c r="D26" s="136"/>
      <c r="E26" s="131"/>
      <c r="F26" s="26" t="b">
        <f t="shared" si="4"/>
        <v>0</v>
      </c>
      <c r="G26" s="145" t="s">
        <v>17</v>
      </c>
      <c r="H26" s="136"/>
      <c r="I26" s="136"/>
      <c r="K26" s="5">
        <f t="shared" si="5"/>
        <v>44420</v>
      </c>
      <c r="L26" s="3" t="s">
        <v>17</v>
      </c>
    </row>
    <row r="27" spans="1:12" ht="18" customHeight="1" x14ac:dyDescent="0.2">
      <c r="A27" s="26">
        <f t="shared" si="3"/>
        <v>44421</v>
      </c>
      <c r="B27" s="145" t="s">
        <v>18</v>
      </c>
      <c r="C27" s="135"/>
      <c r="D27" s="136"/>
      <c r="E27" s="131"/>
      <c r="F27" s="26" t="b">
        <f t="shared" si="4"/>
        <v>0</v>
      </c>
      <c r="G27" s="145" t="s">
        <v>18</v>
      </c>
      <c r="H27" s="136"/>
      <c r="I27" s="136"/>
      <c r="K27" s="5">
        <f t="shared" si="5"/>
        <v>44421</v>
      </c>
      <c r="L27" s="3" t="s">
        <v>18</v>
      </c>
    </row>
    <row r="28" spans="1:12" ht="18" customHeight="1" thickBot="1" x14ac:dyDescent="0.25">
      <c r="A28" s="27">
        <f t="shared" si="3"/>
        <v>44422</v>
      </c>
      <c r="B28" s="146" t="s">
        <v>19</v>
      </c>
      <c r="C28" s="138"/>
      <c r="D28" s="139"/>
      <c r="E28" s="131"/>
      <c r="F28" s="27" t="b">
        <f t="shared" si="4"/>
        <v>0</v>
      </c>
      <c r="G28" s="146" t="s">
        <v>19</v>
      </c>
      <c r="H28" s="139"/>
      <c r="I28" s="139"/>
      <c r="K28" s="5">
        <f t="shared" si="5"/>
        <v>44422</v>
      </c>
      <c r="L28" s="3" t="s">
        <v>19</v>
      </c>
    </row>
    <row r="29" spans="1:12" ht="18" customHeight="1" thickTop="1" thickBot="1" x14ac:dyDescent="0.25">
      <c r="A29" s="14" t="s">
        <v>21</v>
      </c>
      <c r="B29" s="28"/>
      <c r="C29" s="31">
        <f>SUM(C22:C28)</f>
        <v>0</v>
      </c>
      <c r="D29" s="31">
        <f>IF(C29&gt;40,C29-40,0)</f>
        <v>0</v>
      </c>
      <c r="E29" s="30"/>
      <c r="F29" s="15" t="s">
        <v>24</v>
      </c>
      <c r="G29" s="29"/>
      <c r="H29" s="31">
        <f>SUM(H22:H28)</f>
        <v>0</v>
      </c>
      <c r="I29" s="31">
        <f>IF(H29&gt;40,H29-40,0)</f>
        <v>0</v>
      </c>
      <c r="K29" s="8" t="s">
        <v>21</v>
      </c>
      <c r="L29" s="9"/>
    </row>
    <row r="30" spans="1:12" ht="18" customHeight="1" thickTop="1" thickBot="1" x14ac:dyDescent="0.25">
      <c r="A30" s="128">
        <f t="shared" ref="A30:A36" si="6">K30</f>
        <v>44423</v>
      </c>
      <c r="B30" s="144" t="s">
        <v>13</v>
      </c>
      <c r="C30" s="133"/>
      <c r="D30" s="130"/>
      <c r="E30" s="30"/>
      <c r="F30" s="15" t="s">
        <v>29</v>
      </c>
      <c r="G30" s="29"/>
      <c r="H30" s="31">
        <f>(C21+C29+C37+H21+H29)-C13</f>
        <v>0</v>
      </c>
      <c r="I30" s="31">
        <f>D21+D29+D37+I21+I29</f>
        <v>0</v>
      </c>
      <c r="K30" s="5">
        <f>IF(K28=0,"",IF(K28&lt;$G$9,K28+1,IF(K28=$G$9,"")))</f>
        <v>44423</v>
      </c>
      <c r="L30" s="3" t="s">
        <v>13</v>
      </c>
    </row>
    <row r="31" spans="1:12" ht="18" customHeight="1" thickTop="1" x14ac:dyDescent="0.2">
      <c r="A31" s="26">
        <f t="shared" si="6"/>
        <v>44424</v>
      </c>
      <c r="B31" s="145" t="s">
        <v>14</v>
      </c>
      <c r="C31" s="135"/>
      <c r="D31" s="136"/>
      <c r="E31" s="30"/>
      <c r="F31" s="197" t="s">
        <v>32</v>
      </c>
      <c r="G31" s="198"/>
      <c r="H31" s="198"/>
      <c r="I31" s="199"/>
      <c r="K31" s="5">
        <f>IF(K30=0,"",IF(K30&lt;$G$9,K30+1,IF(K30=$G$9,"")))</f>
        <v>44424</v>
      </c>
      <c r="L31" s="3" t="s">
        <v>14</v>
      </c>
    </row>
    <row r="32" spans="1:12" ht="18" customHeight="1" x14ac:dyDescent="0.2">
      <c r="A32" s="26">
        <f t="shared" si="6"/>
        <v>44425</v>
      </c>
      <c r="B32" s="145" t="s">
        <v>15</v>
      </c>
      <c r="C32" s="135"/>
      <c r="D32" s="136"/>
      <c r="E32" s="30"/>
      <c r="F32" s="200"/>
      <c r="G32" s="201"/>
      <c r="H32" s="201"/>
      <c r="I32" s="202"/>
      <c r="K32" s="5">
        <f t="shared" ref="K32:K36" si="7">IF(K31=0,"",IF(K31&lt;$G$9,K31+1,IF(K31=$G$9,"")))</f>
        <v>44425</v>
      </c>
      <c r="L32" s="3" t="s">
        <v>15</v>
      </c>
    </row>
    <row r="33" spans="1:12" ht="18" customHeight="1" x14ac:dyDescent="0.2">
      <c r="A33" s="26">
        <f t="shared" si="6"/>
        <v>44426</v>
      </c>
      <c r="B33" s="145" t="s">
        <v>16</v>
      </c>
      <c r="C33" s="135"/>
      <c r="D33" s="136"/>
      <c r="E33" s="30"/>
      <c r="F33" s="200"/>
      <c r="G33" s="201"/>
      <c r="H33" s="201"/>
      <c r="I33" s="202"/>
      <c r="K33" s="5">
        <f t="shared" si="7"/>
        <v>44426</v>
      </c>
      <c r="L33" s="3" t="s">
        <v>16</v>
      </c>
    </row>
    <row r="34" spans="1:12" ht="18" customHeight="1" x14ac:dyDescent="0.2">
      <c r="A34" s="26">
        <f t="shared" si="6"/>
        <v>44427</v>
      </c>
      <c r="B34" s="145" t="s">
        <v>17</v>
      </c>
      <c r="C34" s="135"/>
      <c r="D34" s="136"/>
      <c r="E34" s="30"/>
      <c r="F34" s="200"/>
      <c r="G34" s="201"/>
      <c r="H34" s="201"/>
      <c r="I34" s="202"/>
      <c r="K34" s="5">
        <f t="shared" si="7"/>
        <v>44427</v>
      </c>
      <c r="L34" s="3" t="s">
        <v>17</v>
      </c>
    </row>
    <row r="35" spans="1:12" ht="18" customHeight="1" x14ac:dyDescent="0.2">
      <c r="A35" s="26">
        <f t="shared" si="6"/>
        <v>44428</v>
      </c>
      <c r="B35" s="145" t="s">
        <v>18</v>
      </c>
      <c r="C35" s="135"/>
      <c r="D35" s="136"/>
      <c r="E35" s="30"/>
      <c r="F35" s="200"/>
      <c r="G35" s="201"/>
      <c r="H35" s="201"/>
      <c r="I35" s="202"/>
      <c r="K35" s="5">
        <f t="shared" si="7"/>
        <v>44428</v>
      </c>
      <c r="L35" s="3" t="s">
        <v>18</v>
      </c>
    </row>
    <row r="36" spans="1:12" ht="18" customHeight="1" thickBot="1" x14ac:dyDescent="0.25">
      <c r="A36" s="27">
        <f t="shared" si="6"/>
        <v>44429</v>
      </c>
      <c r="B36" s="146" t="s">
        <v>19</v>
      </c>
      <c r="C36" s="138"/>
      <c r="D36" s="139"/>
      <c r="E36" s="30"/>
      <c r="F36" s="200"/>
      <c r="G36" s="201"/>
      <c r="H36" s="201"/>
      <c r="I36" s="202"/>
      <c r="K36" s="5">
        <f t="shared" si="7"/>
        <v>44429</v>
      </c>
      <c r="L36" s="3" t="s">
        <v>19</v>
      </c>
    </row>
    <row r="37" spans="1:12" ht="18" customHeight="1" thickTop="1" thickBot="1" x14ac:dyDescent="0.25">
      <c r="A37" s="15" t="s">
        <v>22</v>
      </c>
      <c r="B37" s="29"/>
      <c r="C37" s="31">
        <f>SUM(C30:C36)</f>
        <v>0</v>
      </c>
      <c r="D37" s="31">
        <f>IF(C37&gt;40,C37-40,0)</f>
        <v>0</v>
      </c>
      <c r="E37" s="32"/>
      <c r="F37" s="203"/>
      <c r="G37" s="204"/>
      <c r="H37" s="204"/>
      <c r="I37" s="205"/>
      <c r="K37" s="8" t="s">
        <v>22</v>
      </c>
      <c r="L37" s="10"/>
    </row>
    <row r="38" spans="1:12" ht="13.5" thickTop="1" x14ac:dyDescent="0.2">
      <c r="A38" s="34"/>
      <c r="B38" s="34"/>
      <c r="C38" s="34"/>
      <c r="D38" s="34"/>
      <c r="E38" s="34"/>
      <c r="F38" s="34"/>
      <c r="G38" s="34"/>
      <c r="H38" s="34"/>
      <c r="I38" s="34"/>
      <c r="K38" s="5">
        <f>IF(K36=0,"",IF(K36&lt;$G$9,K36+1,IF(K36=$G$9,"")))</f>
        <v>44430</v>
      </c>
      <c r="L38" s="3" t="s">
        <v>13</v>
      </c>
    </row>
    <row r="39" spans="1:12" ht="24.75" customHeight="1" thickBot="1" x14ac:dyDescent="0.25">
      <c r="A39" s="173"/>
      <c r="B39" s="173"/>
      <c r="C39" s="34"/>
      <c r="D39" s="35"/>
      <c r="E39" s="34"/>
      <c r="F39" s="173"/>
      <c r="G39" s="173"/>
      <c r="H39" s="34"/>
      <c r="I39" s="35"/>
      <c r="K39" s="5" t="str">
        <f>IF(K38=0,"",IF(K38&lt;$G$9,K38+1,IF(K38=$G$9,"")))</f>
        <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zoomScale="98" zoomScaleNormal="98" workbookViewId="0">
      <pane ySplit="13" topLeftCell="A26"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Schedule'!$K$11</f>
        <v>44431</v>
      </c>
      <c r="H8" s="195"/>
      <c r="I8" s="195"/>
      <c r="J8" s="37"/>
      <c r="K8" s="12" t="str">
        <f>TEXT(G8,"dddd")</f>
        <v>Monday</v>
      </c>
    </row>
    <row r="9" spans="1:12" ht="18" customHeight="1" thickBot="1" x14ac:dyDescent="0.25">
      <c r="A9" s="33" t="s">
        <v>5</v>
      </c>
      <c r="B9" s="196">
        <f>'June 22, 2021 - July 6, 2021'!$B$9</f>
        <v>0</v>
      </c>
      <c r="C9" s="196"/>
      <c r="D9" s="196"/>
      <c r="E9" s="4"/>
      <c r="F9" s="33" t="s">
        <v>6</v>
      </c>
      <c r="G9" s="190">
        <f>'Payroll Schedule'!$L$11</f>
        <v>44445</v>
      </c>
      <c r="H9" s="190"/>
      <c r="I9" s="190"/>
      <c r="J9" s="38"/>
    </row>
    <row r="10" spans="1:12" ht="18" customHeight="1" thickBot="1" x14ac:dyDescent="0.25">
      <c r="A10" s="33" t="s">
        <v>7</v>
      </c>
      <c r="B10" s="196">
        <f>'June 22, 2021 - July 6, 2021'!$B$10</f>
        <v>0</v>
      </c>
      <c r="C10" s="196"/>
      <c r="D10" s="196"/>
      <c r="E10" s="4"/>
      <c r="F10" s="33" t="s">
        <v>8</v>
      </c>
      <c r="G10" s="191">
        <f>'Payroll Schedule'!$B$11</f>
        <v>17</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'Aug 5, 2021 - Aug 22, 2021'!$H$21</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44431</v>
      </c>
      <c r="B15" s="134" t="s">
        <v>14</v>
      </c>
      <c r="C15" s="135"/>
      <c r="D15" s="136"/>
      <c r="E15" s="131"/>
      <c r="F15" s="26" t="b">
        <f t="shared" si="1"/>
        <v>0</v>
      </c>
      <c r="G15" s="134" t="s">
        <v>14</v>
      </c>
      <c r="H15" s="136"/>
      <c r="I15" s="136"/>
      <c r="K15" s="5">
        <f t="shared" si="2"/>
        <v>44431</v>
      </c>
      <c r="L15" s="3" t="s">
        <v>14</v>
      </c>
    </row>
    <row r="16" spans="1:12" ht="18" customHeight="1" x14ac:dyDescent="0.2">
      <c r="A16" s="26">
        <f t="shared" si="0"/>
        <v>44432</v>
      </c>
      <c r="B16" s="134" t="s">
        <v>15</v>
      </c>
      <c r="C16" s="135"/>
      <c r="D16" s="136"/>
      <c r="E16" s="131"/>
      <c r="F16" s="26" t="b">
        <f t="shared" si="1"/>
        <v>0</v>
      </c>
      <c r="G16" s="134" t="s">
        <v>15</v>
      </c>
      <c r="H16" s="136"/>
      <c r="I16" s="136"/>
      <c r="K16" s="5">
        <f t="shared" si="2"/>
        <v>44432</v>
      </c>
      <c r="L16" s="3" t="s">
        <v>15</v>
      </c>
    </row>
    <row r="17" spans="1:12" ht="18" customHeight="1" x14ac:dyDescent="0.2">
      <c r="A17" s="26">
        <f t="shared" si="0"/>
        <v>44433</v>
      </c>
      <c r="B17" s="134" t="s">
        <v>16</v>
      </c>
      <c r="C17" s="135"/>
      <c r="D17" s="136"/>
      <c r="E17" s="131"/>
      <c r="F17" s="26" t="b">
        <f t="shared" si="1"/>
        <v>0</v>
      </c>
      <c r="G17" s="134" t="s">
        <v>16</v>
      </c>
      <c r="H17" s="136"/>
      <c r="I17" s="136"/>
      <c r="K17" s="5">
        <f t="shared" si="2"/>
        <v>44433</v>
      </c>
      <c r="L17" s="3" t="s">
        <v>16</v>
      </c>
    </row>
    <row r="18" spans="1:12" ht="18" customHeight="1" x14ac:dyDescent="0.2">
      <c r="A18" s="26">
        <f t="shared" si="0"/>
        <v>44434</v>
      </c>
      <c r="B18" s="134" t="s">
        <v>17</v>
      </c>
      <c r="C18" s="135"/>
      <c r="D18" s="136"/>
      <c r="E18" s="131"/>
      <c r="F18" s="26" t="b">
        <f t="shared" si="1"/>
        <v>0</v>
      </c>
      <c r="G18" s="134" t="s">
        <v>17</v>
      </c>
      <c r="H18" s="136"/>
      <c r="I18" s="136"/>
      <c r="K18" s="5">
        <f t="shared" si="2"/>
        <v>44434</v>
      </c>
      <c r="L18" s="3" t="s">
        <v>17</v>
      </c>
    </row>
    <row r="19" spans="1:12" ht="18" customHeight="1" x14ac:dyDescent="0.2">
      <c r="A19" s="26">
        <f t="shared" si="0"/>
        <v>44435</v>
      </c>
      <c r="B19" s="134" t="s">
        <v>18</v>
      </c>
      <c r="C19" s="135"/>
      <c r="D19" s="136"/>
      <c r="E19" s="131"/>
      <c r="F19" s="26" t="b">
        <f t="shared" si="1"/>
        <v>0</v>
      </c>
      <c r="G19" s="134" t="s">
        <v>18</v>
      </c>
      <c r="H19" s="136"/>
      <c r="I19" s="136"/>
      <c r="K19" s="5">
        <f t="shared" si="2"/>
        <v>44435</v>
      </c>
      <c r="L19" s="3" t="s">
        <v>18</v>
      </c>
    </row>
    <row r="20" spans="1:12" ht="18" customHeight="1" thickBot="1" x14ac:dyDescent="0.25">
      <c r="A20" s="27">
        <f t="shared" si="0"/>
        <v>44436</v>
      </c>
      <c r="B20" s="137" t="s">
        <v>19</v>
      </c>
      <c r="C20" s="138"/>
      <c r="D20" s="139"/>
      <c r="E20" s="131"/>
      <c r="F20" s="27" t="b">
        <f t="shared" si="1"/>
        <v>0</v>
      </c>
      <c r="G20" s="137" t="s">
        <v>19</v>
      </c>
      <c r="H20" s="139"/>
      <c r="I20" s="139"/>
      <c r="K20" s="5">
        <f t="shared" si="2"/>
        <v>44436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44437</v>
      </c>
      <c r="B22" s="144" t="s">
        <v>13</v>
      </c>
      <c r="C22" s="133"/>
      <c r="D22" s="130"/>
      <c r="E22" s="131"/>
      <c r="F22" s="128" t="b">
        <f t="shared" ref="F22:F28" si="4">K46</f>
        <v>0</v>
      </c>
      <c r="G22" s="144" t="s">
        <v>13</v>
      </c>
      <c r="H22" s="130"/>
      <c r="I22" s="130"/>
      <c r="K22" s="5">
        <f>IF(K20=0,"",IF(K20&lt;$G$9,K20+1,IF(K20=$G$9,"")))</f>
        <v>44437</v>
      </c>
      <c r="L22" s="3" t="s">
        <v>13</v>
      </c>
    </row>
    <row r="23" spans="1:12" ht="18" customHeight="1" x14ac:dyDescent="0.2">
      <c r="A23" s="26">
        <f t="shared" si="3"/>
        <v>44438</v>
      </c>
      <c r="B23" s="145" t="s">
        <v>14</v>
      </c>
      <c r="C23" s="135"/>
      <c r="D23" s="136"/>
      <c r="E23" s="131"/>
      <c r="F23" s="26" t="b">
        <f t="shared" si="4"/>
        <v>0</v>
      </c>
      <c r="G23" s="145" t="s">
        <v>14</v>
      </c>
      <c r="H23" s="136"/>
      <c r="I23" s="136"/>
      <c r="K23" s="5">
        <f>IF(K22=0,"",IF(K22&lt;$G$9,K22+1,IF(K22=$G$9,"")))</f>
        <v>44438</v>
      </c>
      <c r="L23" s="3" t="s">
        <v>14</v>
      </c>
    </row>
    <row r="24" spans="1:12" ht="18" customHeight="1" x14ac:dyDescent="0.2">
      <c r="A24" s="26">
        <f t="shared" si="3"/>
        <v>44439</v>
      </c>
      <c r="B24" s="145" t="s">
        <v>15</v>
      </c>
      <c r="C24" s="135"/>
      <c r="D24" s="136"/>
      <c r="E24" s="131"/>
      <c r="F24" s="26" t="b">
        <f t="shared" si="4"/>
        <v>0</v>
      </c>
      <c r="G24" s="145" t="s">
        <v>15</v>
      </c>
      <c r="H24" s="136"/>
      <c r="I24" s="136"/>
      <c r="K24" s="5">
        <f t="shared" ref="K24:K28" si="5">IF(K23=0,"",IF(K23&lt;$G$9,K23+1,IF(K23=$G$9,"")))</f>
        <v>44439</v>
      </c>
      <c r="L24" s="3" t="s">
        <v>15</v>
      </c>
    </row>
    <row r="25" spans="1:12" ht="18" customHeight="1" x14ac:dyDescent="0.2">
      <c r="A25" s="26">
        <f t="shared" si="3"/>
        <v>44440</v>
      </c>
      <c r="B25" s="145" t="s">
        <v>16</v>
      </c>
      <c r="C25" s="135"/>
      <c r="D25" s="136"/>
      <c r="E25" s="131"/>
      <c r="F25" s="26" t="b">
        <f t="shared" si="4"/>
        <v>0</v>
      </c>
      <c r="G25" s="145" t="s">
        <v>16</v>
      </c>
      <c r="H25" s="136"/>
      <c r="I25" s="136"/>
      <c r="K25" s="5">
        <f t="shared" si="5"/>
        <v>44440</v>
      </c>
      <c r="L25" s="3" t="s">
        <v>16</v>
      </c>
    </row>
    <row r="26" spans="1:12" ht="18" customHeight="1" x14ac:dyDescent="0.2">
      <c r="A26" s="26">
        <f t="shared" si="3"/>
        <v>44441</v>
      </c>
      <c r="B26" s="145" t="s">
        <v>17</v>
      </c>
      <c r="C26" s="135"/>
      <c r="D26" s="136"/>
      <c r="E26" s="131"/>
      <c r="F26" s="26" t="b">
        <f t="shared" si="4"/>
        <v>0</v>
      </c>
      <c r="G26" s="145" t="s">
        <v>17</v>
      </c>
      <c r="H26" s="136"/>
      <c r="I26" s="136"/>
      <c r="K26" s="5">
        <f t="shared" si="5"/>
        <v>44441</v>
      </c>
      <c r="L26" s="3" t="s">
        <v>17</v>
      </c>
    </row>
    <row r="27" spans="1:12" ht="18" customHeight="1" x14ac:dyDescent="0.2">
      <c r="A27" s="26">
        <f t="shared" si="3"/>
        <v>44442</v>
      </c>
      <c r="B27" s="145" t="s">
        <v>18</v>
      </c>
      <c r="C27" s="135"/>
      <c r="D27" s="136"/>
      <c r="E27" s="131"/>
      <c r="F27" s="26" t="b">
        <f t="shared" si="4"/>
        <v>0</v>
      </c>
      <c r="G27" s="145" t="s">
        <v>18</v>
      </c>
      <c r="H27" s="136"/>
      <c r="I27" s="136"/>
      <c r="K27" s="5">
        <f t="shared" si="5"/>
        <v>44442</v>
      </c>
      <c r="L27" s="3" t="s">
        <v>18</v>
      </c>
    </row>
    <row r="28" spans="1:12" ht="18" customHeight="1" thickBot="1" x14ac:dyDescent="0.25">
      <c r="A28" s="27">
        <f t="shared" si="3"/>
        <v>44443</v>
      </c>
      <c r="B28" s="146" t="s">
        <v>19</v>
      </c>
      <c r="C28" s="138"/>
      <c r="D28" s="139"/>
      <c r="E28" s="131"/>
      <c r="F28" s="27" t="b">
        <f t="shared" si="4"/>
        <v>0</v>
      </c>
      <c r="G28" s="146" t="s">
        <v>19</v>
      </c>
      <c r="H28" s="139"/>
      <c r="I28" s="139"/>
      <c r="K28" s="5">
        <f t="shared" si="5"/>
        <v>44443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44444</v>
      </c>
      <c r="B30" s="144" t="s">
        <v>13</v>
      </c>
      <c r="C30" s="133"/>
      <c r="D30" s="130"/>
      <c r="E30" s="30"/>
      <c r="F30" s="15" t="s">
        <v>29</v>
      </c>
      <c r="G30" s="29"/>
      <c r="H30" s="31">
        <f>(C21+C29+C37+H21+H29)-C13</f>
        <v>0</v>
      </c>
      <c r="I30" s="31">
        <f>D21+D29+D37+I21+I29</f>
        <v>0</v>
      </c>
      <c r="K30" s="5">
        <f>IF(K28=0,"",IF(K28&lt;$G$9,K28+1,IF(K28=$G$9,"")))</f>
        <v>44444</v>
      </c>
      <c r="L30" s="3" t="s">
        <v>13</v>
      </c>
    </row>
    <row r="31" spans="1:12" ht="18" customHeight="1" thickTop="1" x14ac:dyDescent="0.2">
      <c r="A31" s="26">
        <f t="shared" si="6"/>
        <v>44445</v>
      </c>
      <c r="B31" s="145" t="s">
        <v>14</v>
      </c>
      <c r="C31" s="135"/>
      <c r="D31" s="136"/>
      <c r="E31" s="30"/>
      <c r="F31" s="197" t="s">
        <v>32</v>
      </c>
      <c r="G31" s="198"/>
      <c r="H31" s="198"/>
      <c r="I31" s="199"/>
      <c r="K31" s="5">
        <f>IF(K30=0,"",IF(K30&lt;$G$9,K30+1,IF(K30=$G$9,"")))</f>
        <v>44445</v>
      </c>
      <c r="L31" s="3" t="s">
        <v>14</v>
      </c>
    </row>
    <row r="32" spans="1:12" ht="18" customHeight="1" x14ac:dyDescent="0.2">
      <c r="A32" s="26" t="str">
        <f t="shared" si="6"/>
        <v/>
      </c>
      <c r="B32" s="145" t="s">
        <v>15</v>
      </c>
      <c r="C32" s="136"/>
      <c r="D32" s="136"/>
      <c r="E32" s="30"/>
      <c r="F32" s="200"/>
      <c r="G32" s="201"/>
      <c r="H32" s="201"/>
      <c r="I32" s="202"/>
      <c r="K32" s="5" t="str">
        <f t="shared" ref="K32:K36" si="7">IF(K31=0,"",IF(K31&lt;$G$9,K31+1,IF(K31=$G$9,"")))</f>
        <v/>
      </c>
      <c r="L32" s="3" t="s">
        <v>15</v>
      </c>
    </row>
    <row r="33" spans="1:12" ht="18" customHeight="1" x14ac:dyDescent="0.2">
      <c r="A33" s="26" t="b">
        <f t="shared" si="6"/>
        <v>0</v>
      </c>
      <c r="B33" s="145" t="s">
        <v>16</v>
      </c>
      <c r="C33" s="136"/>
      <c r="D33" s="136"/>
      <c r="E33" s="30"/>
      <c r="F33" s="200"/>
      <c r="G33" s="201"/>
      <c r="H33" s="201"/>
      <c r="I33" s="202"/>
      <c r="K33" s="5" t="b">
        <f t="shared" si="7"/>
        <v>0</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zoomScale="98" zoomScaleNormal="98" workbookViewId="0">
      <pane ySplit="13" topLeftCell="A20"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Schedule'!$K$12</f>
        <v>44446</v>
      </c>
      <c r="H8" s="195"/>
      <c r="I8" s="195"/>
      <c r="J8" s="37"/>
      <c r="K8" s="12" t="str">
        <f>TEXT(G8,"dddd")</f>
        <v>Tuesday</v>
      </c>
    </row>
    <row r="9" spans="1:12" ht="18" customHeight="1" thickBot="1" x14ac:dyDescent="0.25">
      <c r="A9" s="33" t="s">
        <v>5</v>
      </c>
      <c r="B9" s="196">
        <f>'June 22, 2021 - July 6, 2021'!$B$9</f>
        <v>0</v>
      </c>
      <c r="C9" s="196"/>
      <c r="D9" s="196"/>
      <c r="E9" s="4"/>
      <c r="F9" s="33" t="s">
        <v>6</v>
      </c>
      <c r="G9" s="190">
        <f>'Payroll Schedule'!$L$12</f>
        <v>44460</v>
      </c>
      <c r="H9" s="190"/>
      <c r="I9" s="190"/>
      <c r="J9" s="38"/>
    </row>
    <row r="10" spans="1:12" ht="18" customHeight="1" thickBot="1" x14ac:dyDescent="0.25">
      <c r="A10" s="33" t="s">
        <v>7</v>
      </c>
      <c r="B10" s="196">
        <f>'June 22, 2021 - July 6, 2021'!$B$10</f>
        <v>0</v>
      </c>
      <c r="C10" s="196"/>
      <c r="D10" s="196"/>
      <c r="E10" s="4"/>
      <c r="F10" s="33" t="s">
        <v>8</v>
      </c>
      <c r="G10" s="191">
        <f>'Payroll Schedule'!$B$12</f>
        <v>18</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2" t="s">
        <v>12</v>
      </c>
      <c r="B13" s="192"/>
      <c r="C13" s="16">
        <f>'Aug 23, 2021 - Sept 6, 2021'!$C$37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44446</v>
      </c>
      <c r="B16" s="134" t="s">
        <v>15</v>
      </c>
      <c r="C16" s="135"/>
      <c r="D16" s="136"/>
      <c r="E16" s="131"/>
      <c r="F16" s="26" t="b">
        <f t="shared" si="1"/>
        <v>0</v>
      </c>
      <c r="G16" s="134" t="s">
        <v>15</v>
      </c>
      <c r="H16" s="136"/>
      <c r="I16" s="136"/>
      <c r="K16" s="5">
        <f t="shared" si="2"/>
        <v>44446</v>
      </c>
      <c r="L16" s="3" t="s">
        <v>15</v>
      </c>
    </row>
    <row r="17" spans="1:12" ht="18" customHeight="1" x14ac:dyDescent="0.2">
      <c r="A17" s="26">
        <f t="shared" si="0"/>
        <v>44447</v>
      </c>
      <c r="B17" s="134" t="s">
        <v>16</v>
      </c>
      <c r="C17" s="135"/>
      <c r="D17" s="136"/>
      <c r="E17" s="131"/>
      <c r="F17" s="26" t="b">
        <f t="shared" si="1"/>
        <v>0</v>
      </c>
      <c r="G17" s="134" t="s">
        <v>16</v>
      </c>
      <c r="H17" s="136"/>
      <c r="I17" s="136"/>
      <c r="K17" s="5">
        <f t="shared" si="2"/>
        <v>44447</v>
      </c>
      <c r="L17" s="3" t="s">
        <v>16</v>
      </c>
    </row>
    <row r="18" spans="1:12" ht="18" customHeight="1" x14ac:dyDescent="0.2">
      <c r="A18" s="26">
        <f t="shared" si="0"/>
        <v>44448</v>
      </c>
      <c r="B18" s="134" t="s">
        <v>17</v>
      </c>
      <c r="C18" s="135"/>
      <c r="D18" s="136"/>
      <c r="E18" s="131"/>
      <c r="F18" s="26" t="b">
        <f t="shared" si="1"/>
        <v>0</v>
      </c>
      <c r="G18" s="134" t="s">
        <v>17</v>
      </c>
      <c r="H18" s="136"/>
      <c r="I18" s="136"/>
      <c r="K18" s="5">
        <f t="shared" si="2"/>
        <v>44448</v>
      </c>
      <c r="L18" s="3" t="s">
        <v>17</v>
      </c>
    </row>
    <row r="19" spans="1:12" ht="18" customHeight="1" x14ac:dyDescent="0.2">
      <c r="A19" s="26">
        <f t="shared" si="0"/>
        <v>44449</v>
      </c>
      <c r="B19" s="134" t="s">
        <v>18</v>
      </c>
      <c r="C19" s="135"/>
      <c r="D19" s="136"/>
      <c r="E19" s="131"/>
      <c r="F19" s="26" t="b">
        <f t="shared" si="1"/>
        <v>0</v>
      </c>
      <c r="G19" s="134" t="s">
        <v>18</v>
      </c>
      <c r="H19" s="136"/>
      <c r="I19" s="136"/>
      <c r="K19" s="5">
        <f t="shared" si="2"/>
        <v>44449</v>
      </c>
      <c r="L19" s="3" t="s">
        <v>18</v>
      </c>
    </row>
    <row r="20" spans="1:12" ht="18" customHeight="1" thickBot="1" x14ac:dyDescent="0.25">
      <c r="A20" s="27">
        <f t="shared" si="0"/>
        <v>44450</v>
      </c>
      <c r="B20" s="137" t="s">
        <v>19</v>
      </c>
      <c r="C20" s="138"/>
      <c r="D20" s="139"/>
      <c r="E20" s="131"/>
      <c r="F20" s="27" t="b">
        <f t="shared" si="1"/>
        <v>0</v>
      </c>
      <c r="G20" s="137" t="s">
        <v>19</v>
      </c>
      <c r="H20" s="139"/>
      <c r="I20" s="139"/>
      <c r="K20" s="5">
        <f t="shared" si="2"/>
        <v>44450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44451</v>
      </c>
      <c r="B22" s="144" t="s">
        <v>13</v>
      </c>
      <c r="C22" s="133"/>
      <c r="D22" s="130"/>
      <c r="E22" s="131"/>
      <c r="F22" s="128" t="b">
        <f t="shared" ref="F22:F28" si="4">K46</f>
        <v>0</v>
      </c>
      <c r="G22" s="144" t="s">
        <v>13</v>
      </c>
      <c r="H22" s="130"/>
      <c r="I22" s="130"/>
      <c r="K22" s="5">
        <f>IF(K20=0,"",IF(K20&lt;$G$9,K20+1,IF(K20=$G$9,"")))</f>
        <v>44451</v>
      </c>
      <c r="L22" s="3" t="s">
        <v>13</v>
      </c>
    </row>
    <row r="23" spans="1:12" ht="18" customHeight="1" x14ac:dyDescent="0.2">
      <c r="A23" s="26">
        <f t="shared" si="3"/>
        <v>44452</v>
      </c>
      <c r="B23" s="145" t="s">
        <v>14</v>
      </c>
      <c r="C23" s="135"/>
      <c r="D23" s="136"/>
      <c r="E23" s="131"/>
      <c r="F23" s="26" t="b">
        <f t="shared" si="4"/>
        <v>0</v>
      </c>
      <c r="G23" s="145" t="s">
        <v>14</v>
      </c>
      <c r="H23" s="136"/>
      <c r="I23" s="136"/>
      <c r="K23" s="5">
        <f>IF(K22=0,"",IF(K22&lt;$G$9,K22+1,IF(K22=$G$9,"")))</f>
        <v>44452</v>
      </c>
      <c r="L23" s="3" t="s">
        <v>14</v>
      </c>
    </row>
    <row r="24" spans="1:12" ht="18" customHeight="1" x14ac:dyDescent="0.2">
      <c r="A24" s="26">
        <f t="shared" si="3"/>
        <v>44453</v>
      </c>
      <c r="B24" s="145" t="s">
        <v>15</v>
      </c>
      <c r="C24" s="135"/>
      <c r="D24" s="136"/>
      <c r="E24" s="131"/>
      <c r="F24" s="26" t="b">
        <f t="shared" si="4"/>
        <v>0</v>
      </c>
      <c r="G24" s="145" t="s">
        <v>15</v>
      </c>
      <c r="H24" s="136"/>
      <c r="I24" s="136"/>
      <c r="K24" s="5">
        <f t="shared" ref="K24:K28" si="5">IF(K23=0,"",IF(K23&lt;$G$9,K23+1,IF(K23=$G$9,"")))</f>
        <v>44453</v>
      </c>
      <c r="L24" s="3" t="s">
        <v>15</v>
      </c>
    </row>
    <row r="25" spans="1:12" ht="18" customHeight="1" x14ac:dyDescent="0.2">
      <c r="A25" s="26">
        <f t="shared" si="3"/>
        <v>44454</v>
      </c>
      <c r="B25" s="145" t="s">
        <v>16</v>
      </c>
      <c r="C25" s="135"/>
      <c r="D25" s="136"/>
      <c r="E25" s="131"/>
      <c r="F25" s="26" t="b">
        <f t="shared" si="4"/>
        <v>0</v>
      </c>
      <c r="G25" s="145" t="s">
        <v>16</v>
      </c>
      <c r="H25" s="136"/>
      <c r="I25" s="136"/>
      <c r="K25" s="5">
        <f t="shared" si="5"/>
        <v>44454</v>
      </c>
      <c r="L25" s="3" t="s">
        <v>16</v>
      </c>
    </row>
    <row r="26" spans="1:12" ht="18" customHeight="1" x14ac:dyDescent="0.2">
      <c r="A26" s="26">
        <f t="shared" si="3"/>
        <v>44455</v>
      </c>
      <c r="B26" s="145" t="s">
        <v>17</v>
      </c>
      <c r="C26" s="135"/>
      <c r="D26" s="136"/>
      <c r="E26" s="131"/>
      <c r="F26" s="26" t="b">
        <f t="shared" si="4"/>
        <v>0</v>
      </c>
      <c r="G26" s="145" t="s">
        <v>17</v>
      </c>
      <c r="H26" s="136"/>
      <c r="I26" s="136"/>
      <c r="K26" s="5">
        <f t="shared" si="5"/>
        <v>44455</v>
      </c>
      <c r="L26" s="3" t="s">
        <v>17</v>
      </c>
    </row>
    <row r="27" spans="1:12" ht="18" customHeight="1" x14ac:dyDescent="0.2">
      <c r="A27" s="26">
        <f t="shared" si="3"/>
        <v>44456</v>
      </c>
      <c r="B27" s="145" t="s">
        <v>18</v>
      </c>
      <c r="C27" s="135"/>
      <c r="D27" s="136"/>
      <c r="E27" s="131"/>
      <c r="F27" s="26" t="b">
        <f t="shared" si="4"/>
        <v>0</v>
      </c>
      <c r="G27" s="145" t="s">
        <v>18</v>
      </c>
      <c r="H27" s="136"/>
      <c r="I27" s="136"/>
      <c r="K27" s="5">
        <f t="shared" si="5"/>
        <v>44456</v>
      </c>
      <c r="L27" s="3" t="s">
        <v>18</v>
      </c>
    </row>
    <row r="28" spans="1:12" ht="18" customHeight="1" thickBot="1" x14ac:dyDescent="0.25">
      <c r="A28" s="27">
        <f t="shared" si="3"/>
        <v>44457</v>
      </c>
      <c r="B28" s="146" t="s">
        <v>19</v>
      </c>
      <c r="C28" s="138"/>
      <c r="D28" s="139"/>
      <c r="E28" s="131"/>
      <c r="F28" s="27" t="b">
        <f t="shared" si="4"/>
        <v>0</v>
      </c>
      <c r="G28" s="146" t="s">
        <v>19</v>
      </c>
      <c r="H28" s="139"/>
      <c r="I28" s="139"/>
      <c r="K28" s="5">
        <f t="shared" si="5"/>
        <v>44457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44458</v>
      </c>
      <c r="B30" s="144" t="s">
        <v>13</v>
      </c>
      <c r="C30" s="133"/>
      <c r="D30" s="130"/>
      <c r="E30" s="30"/>
      <c r="F30" s="15" t="s">
        <v>29</v>
      </c>
      <c r="G30" s="29"/>
      <c r="H30" s="31">
        <f>(C21+C29+C37+H21+H29)-C13</f>
        <v>0</v>
      </c>
      <c r="I30" s="31">
        <f>D21+D29+D37+I21+I29</f>
        <v>0</v>
      </c>
      <c r="K30" s="5">
        <f>IF(K28=0,"",IF(K28&lt;$G$9,K28+1,IF(K28=$G$9,"")))</f>
        <v>44458</v>
      </c>
      <c r="L30" s="3" t="s">
        <v>13</v>
      </c>
    </row>
    <row r="31" spans="1:12" ht="18" customHeight="1" thickTop="1" x14ac:dyDescent="0.2">
      <c r="A31" s="26">
        <f t="shared" si="6"/>
        <v>44459</v>
      </c>
      <c r="B31" s="145" t="s">
        <v>14</v>
      </c>
      <c r="C31" s="135"/>
      <c r="D31" s="136"/>
      <c r="E31" s="30"/>
      <c r="F31" s="197" t="s">
        <v>32</v>
      </c>
      <c r="G31" s="198"/>
      <c r="H31" s="198"/>
      <c r="I31" s="199"/>
      <c r="K31" s="5">
        <f>IF(K30=0,"",IF(K30&lt;$G$9,K30+1,IF(K30=$G$9,"")))</f>
        <v>44459</v>
      </c>
      <c r="L31" s="3" t="s">
        <v>14</v>
      </c>
    </row>
    <row r="32" spans="1:12" ht="18" customHeight="1" x14ac:dyDescent="0.2">
      <c r="A32" s="26">
        <f t="shared" si="6"/>
        <v>44460</v>
      </c>
      <c r="B32" s="145" t="s">
        <v>15</v>
      </c>
      <c r="C32" s="135"/>
      <c r="D32" s="136"/>
      <c r="E32" s="30"/>
      <c r="F32" s="200"/>
      <c r="G32" s="201"/>
      <c r="H32" s="201"/>
      <c r="I32" s="202"/>
      <c r="K32" s="5">
        <f t="shared" ref="K32:K36" si="7">IF(K31=0,"",IF(K31&lt;$G$9,K31+1,IF(K31=$G$9,"")))</f>
        <v>44460</v>
      </c>
      <c r="L32" s="3" t="s">
        <v>15</v>
      </c>
    </row>
    <row r="33" spans="1:12" ht="18" customHeight="1" x14ac:dyDescent="0.2">
      <c r="A33" s="26" t="str">
        <f t="shared" si="6"/>
        <v/>
      </c>
      <c r="B33" s="145" t="s">
        <v>16</v>
      </c>
      <c r="C33" s="136"/>
      <c r="D33" s="136"/>
      <c r="E33" s="30"/>
      <c r="F33" s="200"/>
      <c r="G33" s="201"/>
      <c r="H33" s="201"/>
      <c r="I33" s="202"/>
      <c r="K33" s="5" t="str">
        <f t="shared" si="7"/>
        <v/>
      </c>
      <c r="L33" s="3" t="s">
        <v>16</v>
      </c>
    </row>
    <row r="34" spans="1:12" ht="18" customHeight="1" x14ac:dyDescent="0.2">
      <c r="A34" s="26" t="b">
        <f t="shared" si="6"/>
        <v>0</v>
      </c>
      <c r="B34" s="145" t="s">
        <v>17</v>
      </c>
      <c r="C34" s="136"/>
      <c r="D34" s="136"/>
      <c r="E34" s="30"/>
      <c r="F34" s="200"/>
      <c r="G34" s="201"/>
      <c r="H34" s="201"/>
      <c r="I34" s="202"/>
      <c r="K34" s="5" t="b">
        <f t="shared" si="7"/>
        <v>0</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zoomScale="98" zoomScaleNormal="98" workbookViewId="0">
      <pane ySplit="13" topLeftCell="A20" activePane="bottomLeft" state="frozen"/>
      <selection activeCell="N6" sqref="N6"/>
      <selection pane="bottomLeft" activeCell="N6" sqref="N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7" t="s">
        <v>0</v>
      </c>
      <c r="B1" s="177"/>
      <c r="C1" s="177"/>
      <c r="D1" s="177"/>
      <c r="E1" s="177"/>
      <c r="F1" s="177"/>
      <c r="G1" s="177"/>
      <c r="H1" s="177"/>
      <c r="I1" s="177"/>
    </row>
    <row r="2" spans="1:12" ht="23.25" x14ac:dyDescent="0.2">
      <c r="A2" s="177" t="s">
        <v>1</v>
      </c>
      <c r="B2" s="177"/>
      <c r="C2" s="177"/>
      <c r="D2" s="177"/>
      <c r="E2" s="177"/>
      <c r="F2" s="177"/>
      <c r="G2" s="177"/>
      <c r="H2" s="177"/>
      <c r="I2" s="177"/>
    </row>
    <row r="3" spans="1:12" ht="13.5" thickBot="1" x14ac:dyDescent="0.25">
      <c r="A3" s="34"/>
      <c r="B3" s="34"/>
      <c r="C3" s="34"/>
      <c r="D3" s="34"/>
      <c r="E3" s="34"/>
      <c r="F3" s="34"/>
      <c r="G3" s="34"/>
      <c r="H3" s="34"/>
      <c r="I3" s="34"/>
    </row>
    <row r="4" spans="1:12" ht="13.5" customHeight="1" x14ac:dyDescent="0.2">
      <c r="A4" s="178" t="s">
        <v>2</v>
      </c>
      <c r="B4" s="178"/>
      <c r="C4" s="178"/>
      <c r="D4" s="178"/>
      <c r="E4" s="178"/>
      <c r="F4" s="178"/>
      <c r="G4" s="178"/>
      <c r="H4" s="178"/>
      <c r="I4" s="178"/>
    </row>
    <row r="5" spans="1:12" x14ac:dyDescent="0.2">
      <c r="A5" s="179"/>
      <c r="B5" s="179"/>
      <c r="C5" s="179"/>
      <c r="D5" s="179"/>
      <c r="E5" s="179"/>
      <c r="F5" s="179"/>
      <c r="G5" s="179"/>
      <c r="H5" s="179"/>
      <c r="I5" s="179"/>
    </row>
    <row r="6" spans="1:12" x14ac:dyDescent="0.2">
      <c r="A6" s="179"/>
      <c r="B6" s="179"/>
      <c r="C6" s="179"/>
      <c r="D6" s="179"/>
      <c r="E6" s="179"/>
      <c r="F6" s="179"/>
      <c r="G6" s="179"/>
      <c r="H6" s="179"/>
      <c r="I6" s="179"/>
    </row>
    <row r="7" spans="1:12" ht="13.5" thickBot="1" x14ac:dyDescent="0.25">
      <c r="A7" s="180"/>
      <c r="B7" s="180"/>
      <c r="C7" s="180"/>
      <c r="D7" s="180"/>
      <c r="E7" s="180"/>
      <c r="F7" s="180"/>
      <c r="G7" s="180"/>
      <c r="H7" s="180"/>
      <c r="I7" s="180"/>
    </row>
    <row r="8" spans="1:12" ht="18" customHeight="1" thickBot="1" x14ac:dyDescent="0.25">
      <c r="A8" s="33" t="s">
        <v>3</v>
      </c>
      <c r="B8" s="196">
        <f>'June 22, 2021 - July 6, 2021'!$B$8</f>
        <v>0</v>
      </c>
      <c r="C8" s="196"/>
      <c r="D8" s="196"/>
      <c r="E8" s="4"/>
      <c r="F8" s="33" t="s">
        <v>4</v>
      </c>
      <c r="G8" s="195">
        <f>'Payroll Schedule'!$K$14</f>
        <v>44461</v>
      </c>
      <c r="H8" s="195"/>
      <c r="I8" s="195"/>
      <c r="J8" s="37"/>
      <c r="K8" s="12" t="str">
        <f>TEXT(G8,"dddd")</f>
        <v>Wednesday</v>
      </c>
    </row>
    <row r="9" spans="1:12" ht="18" customHeight="1" thickBot="1" x14ac:dyDescent="0.25">
      <c r="A9" s="33" t="s">
        <v>5</v>
      </c>
      <c r="B9" s="196">
        <f>'June 22, 2021 - July 6, 2021'!$B$9</f>
        <v>0</v>
      </c>
      <c r="C9" s="196"/>
      <c r="D9" s="196"/>
      <c r="E9" s="4"/>
      <c r="F9" s="33" t="s">
        <v>6</v>
      </c>
      <c r="G9" s="190">
        <f>'Payroll Schedule'!$L$14</f>
        <v>44475</v>
      </c>
      <c r="H9" s="190"/>
      <c r="I9" s="190"/>
      <c r="J9" s="38"/>
    </row>
    <row r="10" spans="1:12" ht="18" customHeight="1" thickBot="1" x14ac:dyDescent="0.25">
      <c r="A10" s="33" t="s">
        <v>7</v>
      </c>
      <c r="B10" s="196">
        <f>'June 22, 2021 - July 6, 2021'!$B$10</f>
        <v>0</v>
      </c>
      <c r="C10" s="196"/>
      <c r="D10" s="196"/>
      <c r="E10" s="4"/>
      <c r="F10" s="33" t="s">
        <v>8</v>
      </c>
      <c r="G10" s="191">
        <f>'Payroll Schedule'!$B$14</f>
        <v>19</v>
      </c>
      <c r="H10" s="191"/>
      <c r="I10" s="191"/>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6" t="s">
        <v>12</v>
      </c>
      <c r="B13" s="206"/>
      <c r="C13" s="154">
        <f>'Sept 7, 2021 - Sept 21, 2021'!$C$37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44461</v>
      </c>
      <c r="B17" s="134" t="s">
        <v>16</v>
      </c>
      <c r="C17" s="135"/>
      <c r="D17" s="136"/>
      <c r="E17" s="131"/>
      <c r="F17" s="26" t="b">
        <f t="shared" si="1"/>
        <v>0</v>
      </c>
      <c r="G17" s="134" t="s">
        <v>16</v>
      </c>
      <c r="H17" s="136"/>
      <c r="I17" s="136"/>
      <c r="K17" s="5">
        <f t="shared" si="2"/>
        <v>44461</v>
      </c>
      <c r="L17" s="3" t="s">
        <v>16</v>
      </c>
    </row>
    <row r="18" spans="1:12" ht="18" customHeight="1" x14ac:dyDescent="0.2">
      <c r="A18" s="26">
        <f t="shared" si="0"/>
        <v>44462</v>
      </c>
      <c r="B18" s="134" t="s">
        <v>17</v>
      </c>
      <c r="C18" s="135"/>
      <c r="D18" s="136"/>
      <c r="E18" s="131"/>
      <c r="F18" s="26" t="b">
        <f t="shared" si="1"/>
        <v>0</v>
      </c>
      <c r="G18" s="134" t="s">
        <v>17</v>
      </c>
      <c r="H18" s="136"/>
      <c r="I18" s="136"/>
      <c r="K18" s="5">
        <f t="shared" si="2"/>
        <v>44462</v>
      </c>
      <c r="L18" s="3" t="s">
        <v>17</v>
      </c>
    </row>
    <row r="19" spans="1:12" ht="18" customHeight="1" x14ac:dyDescent="0.2">
      <c r="A19" s="26">
        <f t="shared" si="0"/>
        <v>44463</v>
      </c>
      <c r="B19" s="134" t="s">
        <v>18</v>
      </c>
      <c r="C19" s="135"/>
      <c r="D19" s="136"/>
      <c r="E19" s="131"/>
      <c r="F19" s="26" t="b">
        <f t="shared" si="1"/>
        <v>0</v>
      </c>
      <c r="G19" s="134" t="s">
        <v>18</v>
      </c>
      <c r="H19" s="136"/>
      <c r="I19" s="136"/>
      <c r="K19" s="5">
        <f t="shared" si="2"/>
        <v>44463</v>
      </c>
      <c r="L19" s="3" t="s">
        <v>18</v>
      </c>
    </row>
    <row r="20" spans="1:12" ht="18" customHeight="1" thickBot="1" x14ac:dyDescent="0.25">
      <c r="A20" s="27">
        <f t="shared" si="0"/>
        <v>44464</v>
      </c>
      <c r="B20" s="137" t="s">
        <v>19</v>
      </c>
      <c r="C20" s="138"/>
      <c r="D20" s="139"/>
      <c r="E20" s="131"/>
      <c r="F20" s="27" t="b">
        <f t="shared" si="1"/>
        <v>0</v>
      </c>
      <c r="G20" s="137" t="s">
        <v>19</v>
      </c>
      <c r="H20" s="139"/>
      <c r="I20" s="139"/>
      <c r="K20" s="5">
        <f t="shared" si="2"/>
        <v>44464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44465</v>
      </c>
      <c r="B22" s="144" t="s">
        <v>13</v>
      </c>
      <c r="C22" s="133"/>
      <c r="D22" s="130"/>
      <c r="E22" s="131"/>
      <c r="F22" s="128" t="b">
        <f t="shared" ref="F22:F28" si="4">K46</f>
        <v>0</v>
      </c>
      <c r="G22" s="144" t="s">
        <v>13</v>
      </c>
      <c r="H22" s="130"/>
      <c r="I22" s="130"/>
      <c r="K22" s="5">
        <f>IF(K20=0,"",IF(K20&lt;$G$9,K20+1,IF(K20=$G$9,"")))</f>
        <v>44465</v>
      </c>
      <c r="L22" s="3" t="s">
        <v>13</v>
      </c>
    </row>
    <row r="23" spans="1:12" ht="18" customHeight="1" x14ac:dyDescent="0.2">
      <c r="A23" s="26">
        <f t="shared" si="3"/>
        <v>44466</v>
      </c>
      <c r="B23" s="145" t="s">
        <v>14</v>
      </c>
      <c r="C23" s="135"/>
      <c r="D23" s="136"/>
      <c r="E23" s="131"/>
      <c r="F23" s="26" t="b">
        <f t="shared" si="4"/>
        <v>0</v>
      </c>
      <c r="G23" s="145" t="s">
        <v>14</v>
      </c>
      <c r="H23" s="136"/>
      <c r="I23" s="136"/>
      <c r="K23" s="5">
        <f>IF(K22=0,"",IF(K22&lt;$G$9,K22+1,IF(K22=$G$9,"")))</f>
        <v>44466</v>
      </c>
      <c r="L23" s="3" t="s">
        <v>14</v>
      </c>
    </row>
    <row r="24" spans="1:12" ht="18" customHeight="1" x14ac:dyDescent="0.2">
      <c r="A24" s="26">
        <f t="shared" si="3"/>
        <v>44467</v>
      </c>
      <c r="B24" s="145" t="s">
        <v>15</v>
      </c>
      <c r="C24" s="135"/>
      <c r="D24" s="136"/>
      <c r="E24" s="131"/>
      <c r="F24" s="26" t="b">
        <f t="shared" si="4"/>
        <v>0</v>
      </c>
      <c r="G24" s="145" t="s">
        <v>15</v>
      </c>
      <c r="H24" s="136"/>
      <c r="I24" s="136"/>
      <c r="K24" s="5">
        <f t="shared" ref="K24:K28" si="5">IF(K23=0,"",IF(K23&lt;$G$9,K23+1,IF(K23=$G$9,"")))</f>
        <v>44467</v>
      </c>
      <c r="L24" s="3" t="s">
        <v>15</v>
      </c>
    </row>
    <row r="25" spans="1:12" ht="18" customHeight="1" x14ac:dyDescent="0.2">
      <c r="A25" s="26">
        <f t="shared" si="3"/>
        <v>44468</v>
      </c>
      <c r="B25" s="145" t="s">
        <v>16</v>
      </c>
      <c r="C25" s="135"/>
      <c r="D25" s="136"/>
      <c r="E25" s="131"/>
      <c r="F25" s="26" t="b">
        <f t="shared" si="4"/>
        <v>0</v>
      </c>
      <c r="G25" s="145" t="s">
        <v>16</v>
      </c>
      <c r="H25" s="136"/>
      <c r="I25" s="136"/>
      <c r="K25" s="5">
        <f t="shared" si="5"/>
        <v>44468</v>
      </c>
      <c r="L25" s="3" t="s">
        <v>16</v>
      </c>
    </row>
    <row r="26" spans="1:12" ht="18" customHeight="1" x14ac:dyDescent="0.2">
      <c r="A26" s="26">
        <f t="shared" si="3"/>
        <v>44469</v>
      </c>
      <c r="B26" s="145" t="s">
        <v>17</v>
      </c>
      <c r="C26" s="135"/>
      <c r="D26" s="136"/>
      <c r="E26" s="131"/>
      <c r="F26" s="26" t="b">
        <f t="shared" si="4"/>
        <v>0</v>
      </c>
      <c r="G26" s="145" t="s">
        <v>17</v>
      </c>
      <c r="H26" s="136"/>
      <c r="I26" s="136"/>
      <c r="K26" s="5">
        <f t="shared" si="5"/>
        <v>44469</v>
      </c>
      <c r="L26" s="3" t="s">
        <v>17</v>
      </c>
    </row>
    <row r="27" spans="1:12" ht="18" customHeight="1" x14ac:dyDescent="0.2">
      <c r="A27" s="26">
        <f t="shared" si="3"/>
        <v>44470</v>
      </c>
      <c r="B27" s="145" t="s">
        <v>18</v>
      </c>
      <c r="C27" s="135"/>
      <c r="D27" s="136"/>
      <c r="E27" s="131"/>
      <c r="F27" s="26" t="b">
        <f t="shared" si="4"/>
        <v>0</v>
      </c>
      <c r="G27" s="145" t="s">
        <v>18</v>
      </c>
      <c r="H27" s="136"/>
      <c r="I27" s="136"/>
      <c r="K27" s="5">
        <f t="shared" si="5"/>
        <v>44470</v>
      </c>
      <c r="L27" s="3" t="s">
        <v>18</v>
      </c>
    </row>
    <row r="28" spans="1:12" ht="18" customHeight="1" thickBot="1" x14ac:dyDescent="0.25">
      <c r="A28" s="27">
        <f t="shared" si="3"/>
        <v>44471</v>
      </c>
      <c r="B28" s="146" t="s">
        <v>19</v>
      </c>
      <c r="C28" s="138"/>
      <c r="D28" s="139"/>
      <c r="E28" s="131"/>
      <c r="F28" s="27" t="b">
        <f t="shared" si="4"/>
        <v>0</v>
      </c>
      <c r="G28" s="146" t="s">
        <v>19</v>
      </c>
      <c r="H28" s="139"/>
      <c r="I28" s="139"/>
      <c r="K28" s="5">
        <f t="shared" si="5"/>
        <v>44471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44472</v>
      </c>
      <c r="B30" s="144" t="s">
        <v>13</v>
      </c>
      <c r="C30" s="133"/>
      <c r="D30" s="130"/>
      <c r="E30" s="30"/>
      <c r="F30" s="15" t="s">
        <v>29</v>
      </c>
      <c r="G30" s="29"/>
      <c r="H30" s="31">
        <f>(C21+C29+C37+H21+H29)-C13</f>
        <v>0</v>
      </c>
      <c r="I30" s="31">
        <f>D21+D29+D37+I21+I29</f>
        <v>0</v>
      </c>
      <c r="K30" s="5">
        <f>IF(K28=0,"",IF(K28&lt;$G$9,K28+1,IF(K28=$G$9,"")))</f>
        <v>44472</v>
      </c>
      <c r="L30" s="3" t="s">
        <v>13</v>
      </c>
    </row>
    <row r="31" spans="1:12" ht="18" customHeight="1" thickTop="1" x14ac:dyDescent="0.2">
      <c r="A31" s="26">
        <f t="shared" si="6"/>
        <v>44473</v>
      </c>
      <c r="B31" s="145" t="s">
        <v>14</v>
      </c>
      <c r="C31" s="135"/>
      <c r="D31" s="136"/>
      <c r="E31" s="30"/>
      <c r="F31" s="197" t="s">
        <v>32</v>
      </c>
      <c r="G31" s="198"/>
      <c r="H31" s="198"/>
      <c r="I31" s="199"/>
      <c r="K31" s="5">
        <f>IF(K30=0,"",IF(K30&lt;$G$9,K30+1,IF(K30=$G$9,"")))</f>
        <v>44473</v>
      </c>
      <c r="L31" s="3" t="s">
        <v>14</v>
      </c>
    </row>
    <row r="32" spans="1:12" ht="18" customHeight="1" x14ac:dyDescent="0.2">
      <c r="A32" s="26">
        <f t="shared" si="6"/>
        <v>44474</v>
      </c>
      <c r="B32" s="145" t="s">
        <v>15</v>
      </c>
      <c r="C32" s="135"/>
      <c r="D32" s="136"/>
      <c r="E32" s="30"/>
      <c r="F32" s="200"/>
      <c r="G32" s="201"/>
      <c r="H32" s="201"/>
      <c r="I32" s="202"/>
      <c r="K32" s="5">
        <f t="shared" ref="K32:K36" si="7">IF(K31=0,"",IF(K31&lt;$G$9,K31+1,IF(K31=$G$9,"")))</f>
        <v>44474</v>
      </c>
      <c r="L32" s="3" t="s">
        <v>15</v>
      </c>
    </row>
    <row r="33" spans="1:12" ht="18" customHeight="1" x14ac:dyDescent="0.2">
      <c r="A33" s="26">
        <f t="shared" si="6"/>
        <v>44475</v>
      </c>
      <c r="B33" s="145" t="s">
        <v>16</v>
      </c>
      <c r="C33" s="135"/>
      <c r="D33" s="136"/>
      <c r="E33" s="30"/>
      <c r="F33" s="200"/>
      <c r="G33" s="201"/>
      <c r="H33" s="201"/>
      <c r="I33" s="202"/>
      <c r="K33" s="5">
        <f t="shared" si="7"/>
        <v>44475</v>
      </c>
      <c r="L33" s="3" t="s">
        <v>16</v>
      </c>
    </row>
    <row r="34" spans="1:12" ht="18" customHeight="1" x14ac:dyDescent="0.2">
      <c r="A34" s="26" t="str">
        <f t="shared" si="6"/>
        <v/>
      </c>
      <c r="B34" s="145" t="s">
        <v>17</v>
      </c>
      <c r="C34" s="136"/>
      <c r="D34" s="136"/>
      <c r="E34" s="30"/>
      <c r="F34" s="200"/>
      <c r="G34" s="201"/>
      <c r="H34" s="201"/>
      <c r="I34" s="202"/>
      <c r="K34" s="5" t="str">
        <f t="shared" si="7"/>
        <v/>
      </c>
      <c r="L34" s="3" t="s">
        <v>17</v>
      </c>
    </row>
    <row r="35" spans="1:12" ht="18" customHeight="1" x14ac:dyDescent="0.2">
      <c r="A35" s="26" t="b">
        <f t="shared" si="6"/>
        <v>0</v>
      </c>
      <c r="B35" s="145" t="s">
        <v>18</v>
      </c>
      <c r="C35" s="136"/>
      <c r="D35" s="136"/>
      <c r="E35" s="30"/>
      <c r="F35" s="200"/>
      <c r="G35" s="201"/>
      <c r="H35" s="201"/>
      <c r="I35" s="202"/>
      <c r="K35" s="5" t="b">
        <f t="shared" si="7"/>
        <v>0</v>
      </c>
      <c r="L35" s="3" t="s">
        <v>18</v>
      </c>
    </row>
    <row r="36" spans="1:12" ht="18" customHeight="1" thickBot="1" x14ac:dyDescent="0.25">
      <c r="A36" s="27" t="b">
        <f t="shared" si="6"/>
        <v>0</v>
      </c>
      <c r="B36" s="146" t="s">
        <v>19</v>
      </c>
      <c r="C36" s="139"/>
      <c r="D36" s="139"/>
      <c r="E36" s="30"/>
      <c r="F36" s="200"/>
      <c r="G36" s="201"/>
      <c r="H36" s="201"/>
      <c r="I36" s="202"/>
      <c r="K36" s="5" t="b">
        <f t="shared" si="7"/>
        <v>0</v>
      </c>
      <c r="L36" s="3" t="s">
        <v>19</v>
      </c>
    </row>
    <row r="37" spans="1:12" ht="18" customHeight="1" thickTop="1" thickBot="1" x14ac:dyDescent="0.25">
      <c r="A37" s="148" t="s">
        <v>22</v>
      </c>
      <c r="B37" s="149"/>
      <c r="C37" s="142">
        <f>SUM(C30:C36)</f>
        <v>0</v>
      </c>
      <c r="D37" s="142">
        <f>IF(C37&gt;40,C37-40,0)</f>
        <v>0</v>
      </c>
      <c r="E37" s="32"/>
      <c r="F37" s="203"/>
      <c r="G37" s="204"/>
      <c r="H37" s="204"/>
      <c r="I37" s="205"/>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3"/>
      <c r="B39" s="173"/>
      <c r="C39" s="34"/>
      <c r="D39" s="35"/>
      <c r="E39" s="34"/>
      <c r="F39" s="173"/>
      <c r="G39" s="173"/>
      <c r="H39" s="34"/>
      <c r="I39" s="35"/>
      <c r="K39" s="5" t="b">
        <f>IF(K38=0,"",IF(K38&lt;$G$9,K38+1,IF(K38=$G$9,"")))</f>
        <v>0</v>
      </c>
      <c r="L39" s="3" t="s">
        <v>14</v>
      </c>
    </row>
    <row r="40" spans="1:12" x14ac:dyDescent="0.2">
      <c r="A40" s="174" t="s">
        <v>30</v>
      </c>
      <c r="B40" s="174"/>
      <c r="C40" s="34"/>
      <c r="D40" s="36" t="s">
        <v>25</v>
      </c>
      <c r="E40" s="34"/>
      <c r="F40" s="174" t="s">
        <v>31</v>
      </c>
      <c r="G40" s="174"/>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6" t="s">
        <v>26</v>
      </c>
      <c r="B42" s="176"/>
      <c r="C42" s="176"/>
      <c r="D42" s="176"/>
      <c r="E42" s="34"/>
      <c r="F42" s="175" t="s">
        <v>27</v>
      </c>
      <c r="G42" s="175"/>
      <c r="H42" s="175"/>
      <c r="I42" s="175"/>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22, 2021 - July 6, 2021</vt:lpstr>
      <vt:lpstr>July 7, 2021 - July 21, 2021</vt:lpstr>
      <vt:lpstr>July 22, 2021 - August 4, 2021</vt:lpstr>
      <vt:lpstr>Aug 5, 2021 - Aug 22, 2021</vt:lpstr>
      <vt:lpstr>Aug 23, 2021 - Sept 6, 2021</vt:lpstr>
      <vt:lpstr>Sept 7, 2021 - Sept 21, 2021</vt:lpstr>
      <vt:lpstr>Sept 22, 2021 - Oct 6, 2021</vt:lpstr>
      <vt:lpstr>Oct 7, 2021 - Oct 20, 2021</vt:lpstr>
      <vt:lpstr>Oct 21, 2021 - Nov 4, 2021</vt:lpstr>
      <vt:lpstr>Nov 5, 2021 - Nov 17, 2021</vt:lpstr>
      <vt:lpstr>Nov 18, 2021 - Dec 5, 2021</vt:lpstr>
      <vt:lpstr>Dec 6, 2021 - Dec 9, 2021</vt:lpstr>
      <vt:lpstr>Dec 10, 2021 - Jan 5, 2022</vt:lpstr>
      <vt:lpstr>Jan 6, 2022 - Jan 20, 2022</vt:lpstr>
      <vt:lpstr>Jan 21, 2022 - Feb 6, 2022</vt:lpstr>
      <vt:lpstr>Feb 7, 2022 - Feb 17, 2022</vt:lpstr>
      <vt:lpstr>Feb 18, 2022 - March 6, 2022</vt:lpstr>
      <vt:lpstr>March 7, 2022 - March 22, 2022</vt:lpstr>
      <vt:lpstr>March 23, 2022 - April 5, 2022</vt:lpstr>
      <vt:lpstr>April 6, 2022 - April 20, 2022</vt:lpstr>
      <vt:lpstr>April 21, 2022 - May 4, 2022</vt:lpstr>
      <vt:lpstr>May 5, 2022 - May 19, 2022</vt:lpstr>
      <vt:lpstr>May 20, 2022 - June 6, 2022</vt:lpstr>
      <vt:lpstr>June 7, 2022 - June 21, 2022</vt:lpstr>
      <vt:lpstr>'April 21, 2022 - May 4, 2022'!Print_Area</vt:lpstr>
      <vt:lpstr>'April 6, 2022 - April 20, 2022'!Print_Area</vt:lpstr>
      <vt:lpstr>'Aug 23, 2021 - Sept 6, 2021'!Print_Area</vt:lpstr>
      <vt:lpstr>'Aug 5, 2021 - Aug 22, 2021'!Print_Area</vt:lpstr>
      <vt:lpstr>'Dec 10, 2021 - Jan 5, 2022'!Print_Area</vt:lpstr>
      <vt:lpstr>'Dec 6, 2021 - Dec 9, 2021'!Print_Area</vt:lpstr>
      <vt:lpstr>'Feb 18, 2022 - March 6, 2022'!Print_Area</vt:lpstr>
      <vt:lpstr>'Feb 7, 2022 - Feb 17, 2022'!Print_Area</vt:lpstr>
      <vt:lpstr>'Jan 21, 2022 - Feb 6, 2022'!Print_Area</vt:lpstr>
      <vt:lpstr>'Jan 6, 2022 - Jan 20, 2022'!Print_Area</vt:lpstr>
      <vt:lpstr>'July 22, 2021 - August 4, 2021'!Print_Area</vt:lpstr>
      <vt:lpstr>'July 7, 2021 - July 21, 2021'!Print_Area</vt:lpstr>
      <vt:lpstr>'June 22, 2021 - July 6, 2021'!Print_Area</vt:lpstr>
      <vt:lpstr>'June 7, 2022 - June 21, 2022'!Print_Area</vt:lpstr>
      <vt:lpstr>'March 23, 2022 - April 5, 2022'!Print_Area</vt:lpstr>
      <vt:lpstr>'March 7, 2022 - March 22, 2022'!Print_Area</vt:lpstr>
      <vt:lpstr>'May 20, 2022 - June 6, 2022'!Print_Area</vt:lpstr>
      <vt:lpstr>'May 5, 2022 - May 19, 2022'!Print_Area</vt:lpstr>
      <vt:lpstr>'Nov 18, 2021 - Dec 5, 2021'!Print_Area</vt:lpstr>
      <vt:lpstr>'Nov 5, 2021 - Nov 17, 2021'!Print_Area</vt:lpstr>
      <vt:lpstr>'Oct 21, 2021 - Nov 4, 2021'!Print_Area</vt:lpstr>
      <vt:lpstr>'Oct 7, 2021 - Oct 20, 2021'!Print_Area</vt:lpstr>
      <vt:lpstr>'Payroll Schedule'!Print_Area</vt:lpstr>
      <vt:lpstr>'Previous June Split WK HRS'!Print_Area</vt:lpstr>
      <vt:lpstr>'Sept 22, 2021 - Oct 6, 2021'!Print_Area</vt:lpstr>
      <vt:lpstr>'Sept 7, 2021 - Sept 21,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jcr15</cp:lastModifiedBy>
  <cp:lastPrinted>2020-06-15T20:47:41Z</cp:lastPrinted>
  <dcterms:created xsi:type="dcterms:W3CDTF">2018-05-10T13:05:41Z</dcterms:created>
  <dcterms:modified xsi:type="dcterms:W3CDTF">2021-07-09T17:14:20Z</dcterms:modified>
</cp:coreProperties>
</file>